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61\แผนปฏิบัติราชการ\ผล6เดือน\"/>
    </mc:Choice>
  </mc:AlternateContent>
  <bookViews>
    <workbookView xWindow="5580" yWindow="276" windowWidth="15696" windowHeight="9960" tabRatio="704" firstSheet="6" activeTab="9"/>
  </bookViews>
  <sheets>
    <sheet name="ปก" sheetId="20" state="hidden" r:id="rId1"/>
    <sheet name="สาร" sheetId="50" state="hidden" r:id="rId2"/>
    <sheet name="คำนำ" sheetId="51" state="hidden" r:id="rId3"/>
    <sheet name="วัตถุประสงค์ (2)" sheetId="53" state="hidden" r:id="rId4"/>
    <sheet name="ตาราง" sheetId="52" state="hidden" r:id="rId5"/>
    <sheet name="Sheet2" sheetId="56" state="hidden" r:id="rId6"/>
    <sheet name="3" sheetId="16" r:id="rId7"/>
    <sheet name="4" sheetId="17" r:id="rId8"/>
    <sheet name="(แบบฟอร์ม) ยุทธ 3" sheetId="44" state="hidden" r:id="rId9"/>
    <sheet name="(แบบฟอร์ม) ยุทธ 3 (2)" sheetId="54" r:id="rId10"/>
    <sheet name="(แบบฟอร์ม) ยุทธ 4" sheetId="48" state="hidden" r:id="rId11"/>
    <sheet name="(แบบฟอร์ม) ยุทธ 4 (2)" sheetId="55" r:id="rId12"/>
    <sheet name="Sheet3" sheetId="61" r:id="rId13"/>
    <sheet name="Sheet1" sheetId="49" state="hidden" r:id="rId14"/>
    <sheet name="ย4" sheetId="57" state="hidden" r:id="rId15"/>
    <sheet name="ย3" sheetId="60" state="hidden" r:id="rId16"/>
  </sheets>
  <externalReferences>
    <externalReference r:id="rId17"/>
    <externalReference r:id="rId18"/>
  </externalReferences>
  <definedNames>
    <definedName name="_xlnm._FilterDatabase" localSheetId="8" hidden="1">'(แบบฟอร์ม) ยุทธ 3'!$A$9:$P$62</definedName>
    <definedName name="_xlnm._FilterDatabase" localSheetId="9" hidden="1">'(แบบฟอร์ม) ยุทธ 3 (2)'!$A$9:$R$78</definedName>
    <definedName name="_xlnm._FilterDatabase" localSheetId="10" hidden="1">'(แบบฟอร์ม) ยุทธ 4'!$A$9:$P$290</definedName>
    <definedName name="_xlnm._FilterDatabase" localSheetId="11" hidden="1">'(แบบฟอร์ม) ยุทธ 4 (2)'!$A$9:$R$290</definedName>
    <definedName name="_xlnm.Print_Area" localSheetId="8">'(แบบฟอร์ม) ยุทธ 3'!$A$1:$P$62</definedName>
    <definedName name="_xlnm.Print_Area" localSheetId="9">'(แบบฟอร์ม) ยุทธ 3 (2)'!$A$1:$R$78</definedName>
    <definedName name="_xlnm.Print_Area" localSheetId="10">'(แบบฟอร์ม) ยุทธ 4'!$A$1:$P$290</definedName>
    <definedName name="_xlnm.Print_Area" localSheetId="11">'(แบบฟอร์ม) ยุทธ 4 (2)'!$A$1:$R$310</definedName>
    <definedName name="_xlnm.Print_Area" localSheetId="13">Sheet1!$B$2:$G$19</definedName>
    <definedName name="_xlnm.Print_Area" localSheetId="2">คำนำ!$A$1:$M$12</definedName>
    <definedName name="_xlnm.Print_Area" localSheetId="4">ตาราง!$A$1:$P$56</definedName>
    <definedName name="_xlnm.Print_Area" localSheetId="3">'วัตถุประสงค์ (2)'!$A$3:$L$10</definedName>
    <definedName name="_xlnm.Print_Area" localSheetId="1">สาร!$A$1:$L$8</definedName>
    <definedName name="_xlnm.Print_Titles" localSheetId="8">'(แบบฟอร์ม) ยุทธ 3'!$6:$8</definedName>
    <definedName name="_xlnm.Print_Titles" localSheetId="9">'(แบบฟอร์ม) ยุทธ 3 (2)'!$6:$8</definedName>
    <definedName name="_xlnm.Print_Titles" localSheetId="10">'(แบบฟอร์ม) ยุทธ 4'!$7:$9</definedName>
    <definedName name="_xlnm.Print_Titles" localSheetId="11">'(แบบฟอร์ม) ยุทธ 4 (2)'!$7:$9</definedName>
  </definedNames>
  <calcPr calcId="152511"/>
</workbook>
</file>

<file path=xl/calcChain.xml><?xml version="1.0" encoding="utf-8"?>
<calcChain xmlns="http://schemas.openxmlformats.org/spreadsheetml/2006/main">
  <c r="AB73" i="54" l="1"/>
  <c r="P18" i="52" s="1"/>
  <c r="P16" i="52" s="1"/>
  <c r="AA73" i="54"/>
  <c r="O18" i="52" s="1"/>
  <c r="O16" i="52" s="1"/>
  <c r="AB69" i="54"/>
  <c r="P15" i="52" s="1"/>
  <c r="AA69" i="54"/>
  <c r="O15" i="52" s="1"/>
  <c r="AB51" i="54"/>
  <c r="P14" i="52" s="1"/>
  <c r="AA51" i="54"/>
  <c r="O14" i="52" s="1"/>
  <c r="AB47" i="54"/>
  <c r="P11" i="52" s="1"/>
  <c r="P9" i="52" s="1"/>
  <c r="AA47" i="54"/>
  <c r="O11" i="52" s="1"/>
  <c r="O9" i="52" s="1"/>
  <c r="AB33" i="54"/>
  <c r="P8" i="52" s="1"/>
  <c r="AA33" i="54"/>
  <c r="O8" i="52" s="1"/>
  <c r="AB12" i="54"/>
  <c r="AA12" i="54"/>
  <c r="U229" i="55"/>
  <c r="P44" i="52" s="1"/>
  <c r="T229" i="55"/>
  <c r="O44" i="52" s="1"/>
  <c r="U239" i="55"/>
  <c r="P47" i="52" s="1"/>
  <c r="T239" i="55"/>
  <c r="O47" i="52" s="1"/>
  <c r="U119" i="55"/>
  <c r="P34" i="52" s="1"/>
  <c r="T119" i="55"/>
  <c r="O34" i="52" s="1"/>
  <c r="U114" i="55"/>
  <c r="P33" i="52" s="1"/>
  <c r="T114" i="55"/>
  <c r="O33" i="52" s="1"/>
  <c r="U75" i="55"/>
  <c r="P32" i="52" s="1"/>
  <c r="T75" i="55"/>
  <c r="O32" i="52" s="1"/>
  <c r="U57" i="55"/>
  <c r="U48" i="55" s="1"/>
  <c r="P27" i="52" s="1"/>
  <c r="T57" i="55"/>
  <c r="T48" i="55" s="1"/>
  <c r="O27" i="52" s="1"/>
  <c r="U59" i="55"/>
  <c r="P29" i="52" s="1"/>
  <c r="T59" i="55"/>
  <c r="O29" i="52" s="1"/>
  <c r="U66" i="55"/>
  <c r="P30" i="52" s="1"/>
  <c r="T66" i="55"/>
  <c r="O30" i="52" s="1"/>
  <c r="T128" i="55"/>
  <c r="O35" i="52" s="1"/>
  <c r="U128" i="55"/>
  <c r="P35" i="52" s="1"/>
  <c r="U142" i="55"/>
  <c r="P37" i="52" s="1"/>
  <c r="T142" i="55"/>
  <c r="O37" i="52" s="1"/>
  <c r="U189" i="55"/>
  <c r="P41" i="52" s="1"/>
  <c r="T189" i="55"/>
  <c r="O41" i="52" s="1"/>
  <c r="U211" i="55"/>
  <c r="P42" i="52" s="1"/>
  <c r="T211" i="55"/>
  <c r="O42" i="52" s="1"/>
  <c r="U225" i="55"/>
  <c r="P43" i="52" s="1"/>
  <c r="T225" i="55"/>
  <c r="O43" i="52" s="1"/>
  <c r="U233" i="55"/>
  <c r="P46" i="52" s="1"/>
  <c r="T233" i="55"/>
  <c r="O46" i="52" s="1"/>
  <c r="U242" i="55"/>
  <c r="P49" i="52" s="1"/>
  <c r="T242" i="55"/>
  <c r="O49" i="52" s="1"/>
  <c r="U246" i="55"/>
  <c r="P50" i="52" s="1"/>
  <c r="T246" i="55"/>
  <c r="O50" i="52" s="1"/>
  <c r="U254" i="55"/>
  <c r="P51" i="52" s="1"/>
  <c r="T254" i="55"/>
  <c r="O51" i="52" s="1"/>
  <c r="U258" i="55"/>
  <c r="P53" i="52" s="1"/>
  <c r="T258" i="55"/>
  <c r="O53" i="52" s="1"/>
  <c r="U262" i="55"/>
  <c r="P54" i="52" s="1"/>
  <c r="T262" i="55"/>
  <c r="O54" i="52" s="1"/>
  <c r="U265" i="55"/>
  <c r="P56" i="52" s="1"/>
  <c r="P55" i="52" s="1"/>
  <c r="T265" i="55"/>
  <c r="O56" i="52" s="1"/>
  <c r="O55" i="52" s="1"/>
  <c r="U15" i="55"/>
  <c r="P25" i="52" s="1"/>
  <c r="P24" i="52" s="1"/>
  <c r="T15" i="55"/>
  <c r="O25" i="52" s="1"/>
  <c r="O24" i="52" s="1"/>
  <c r="AA9" i="54" l="1"/>
  <c r="P52" i="52"/>
  <c r="O52" i="52"/>
  <c r="O45" i="52"/>
  <c r="P36" i="52"/>
  <c r="O31" i="52"/>
  <c r="P48" i="52"/>
  <c r="P31" i="52"/>
  <c r="P45" i="52"/>
  <c r="O36" i="52"/>
  <c r="P28" i="52"/>
  <c r="P26" i="52" s="1"/>
  <c r="O28" i="52"/>
  <c r="O26" i="52" s="1"/>
  <c r="O48" i="52"/>
  <c r="AB9" i="54"/>
  <c r="O7" i="52"/>
  <c r="O5" i="52" s="1"/>
  <c r="P7" i="52"/>
  <c r="P5" i="52" s="1"/>
  <c r="O12" i="52"/>
  <c r="P12" i="52"/>
  <c r="U12" i="55"/>
  <c r="T12" i="55"/>
  <c r="O4" i="52" l="1"/>
  <c r="T10" i="55"/>
  <c r="O23" i="52"/>
  <c r="O22" i="52" s="1"/>
  <c r="O21" i="52" s="1"/>
  <c r="U10" i="55"/>
  <c r="P23" i="52"/>
  <c r="P22" i="52" s="1"/>
  <c r="P21" i="52" s="1"/>
  <c r="P4" i="52"/>
  <c r="O8" i="49"/>
  <c r="N8" i="49"/>
  <c r="M8" i="49"/>
  <c r="M5" i="49"/>
  <c r="N5" i="49" l="1"/>
  <c r="O5" i="49"/>
  <c r="N32" i="52" l="1"/>
  <c r="N42" i="52"/>
  <c r="Z72" i="54"/>
  <c r="Z69" i="54"/>
  <c r="Z51" i="54"/>
  <c r="Z47" i="54"/>
  <c r="Y33" i="54"/>
  <c r="N8" i="52" s="1"/>
  <c r="Z33" i="54"/>
  <c r="Z12" i="54"/>
  <c r="Y69" i="54"/>
  <c r="N15" i="52" s="1"/>
  <c r="Y51" i="54"/>
  <c r="N14" i="52" s="1"/>
  <c r="Y47" i="54"/>
  <c r="N11" i="52" s="1"/>
  <c r="N9" i="52" s="1"/>
  <c r="X12" i="54"/>
  <c r="M7" i="52" s="1"/>
  <c r="Y12" i="54"/>
  <c r="N7" i="52" s="1"/>
  <c r="Y72" i="54"/>
  <c r="N18" i="52" s="1"/>
  <c r="N16" i="52" s="1"/>
  <c r="K56" i="52"/>
  <c r="K55" i="52" s="1"/>
  <c r="L56" i="52"/>
  <c r="L55" i="52" s="1"/>
  <c r="M56" i="52"/>
  <c r="M55" i="52" s="1"/>
  <c r="N56" i="52"/>
  <c r="J56" i="52"/>
  <c r="J55" i="52" s="1"/>
  <c r="K54" i="52"/>
  <c r="L54" i="52"/>
  <c r="M54" i="52"/>
  <c r="N54" i="52"/>
  <c r="J54" i="52"/>
  <c r="K53" i="52"/>
  <c r="L53" i="52"/>
  <c r="M53" i="52"/>
  <c r="N53" i="52"/>
  <c r="J53" i="52"/>
  <c r="K51" i="52"/>
  <c r="L51" i="52"/>
  <c r="M51" i="52"/>
  <c r="N51" i="52"/>
  <c r="J51" i="52"/>
  <c r="K50" i="52"/>
  <c r="L50" i="52"/>
  <c r="M50" i="52"/>
  <c r="N50" i="52"/>
  <c r="J50" i="52"/>
  <c r="K49" i="52"/>
  <c r="L49" i="52"/>
  <c r="M49" i="52"/>
  <c r="N49" i="52"/>
  <c r="J49" i="52"/>
  <c r="K47" i="52"/>
  <c r="L47" i="52"/>
  <c r="M47" i="52"/>
  <c r="N47" i="52"/>
  <c r="J47" i="52"/>
  <c r="K46" i="52"/>
  <c r="L46" i="52"/>
  <c r="M46" i="52"/>
  <c r="N46" i="52"/>
  <c r="J46" i="52"/>
  <c r="K44" i="52"/>
  <c r="L44" i="52"/>
  <c r="M44" i="52"/>
  <c r="N44" i="52"/>
  <c r="J44" i="52"/>
  <c r="K43" i="52"/>
  <c r="L43" i="52"/>
  <c r="M43" i="52"/>
  <c r="N43" i="52"/>
  <c r="J43" i="52"/>
  <c r="K42" i="52"/>
  <c r="L42" i="52"/>
  <c r="M42" i="52"/>
  <c r="J42" i="52"/>
  <c r="K41" i="52"/>
  <c r="L41" i="52"/>
  <c r="M41" i="52"/>
  <c r="N41" i="52"/>
  <c r="J41" i="52"/>
  <c r="K37" i="52"/>
  <c r="L37" i="52"/>
  <c r="M37" i="52"/>
  <c r="N37" i="52"/>
  <c r="J37" i="52"/>
  <c r="K35" i="52"/>
  <c r="L35" i="52"/>
  <c r="M35" i="52"/>
  <c r="N35" i="52"/>
  <c r="J35" i="52"/>
  <c r="K34" i="52"/>
  <c r="L34" i="52"/>
  <c r="M34" i="52"/>
  <c r="N34" i="52"/>
  <c r="J34" i="52"/>
  <c r="K33" i="52"/>
  <c r="L33" i="52"/>
  <c r="M33" i="52"/>
  <c r="N33" i="52"/>
  <c r="J33" i="52"/>
  <c r="K32" i="52"/>
  <c r="L32" i="52"/>
  <c r="M32" i="52"/>
  <c r="J32" i="52"/>
  <c r="AC57" i="55"/>
  <c r="K23" i="52"/>
  <c r="K22" i="52" s="1"/>
  <c r="L23" i="52"/>
  <c r="L22" i="52" s="1"/>
  <c r="M23" i="52"/>
  <c r="M22" i="52" s="1"/>
  <c r="N23" i="52"/>
  <c r="N22" i="52" s="1"/>
  <c r="J23" i="52"/>
  <c r="J22" i="52" s="1"/>
  <c r="N6" i="52" l="1"/>
  <c r="M36" i="52"/>
  <c r="J36" i="52"/>
  <c r="L36" i="52"/>
  <c r="K36" i="52"/>
  <c r="N36" i="52"/>
  <c r="L31" i="52"/>
  <c r="L52" i="52"/>
  <c r="K24" i="52"/>
  <c r="J45" i="52"/>
  <c r="J52" i="52"/>
  <c r="M45" i="52"/>
  <c r="N55" i="52"/>
  <c r="M52" i="52"/>
  <c r="M48" i="52"/>
  <c r="M31" i="52"/>
  <c r="M24" i="52"/>
  <c r="L24" i="52"/>
  <c r="N52" i="52"/>
  <c r="N25" i="52"/>
  <c r="L48" i="52"/>
  <c r="L45" i="52"/>
  <c r="K52" i="52"/>
  <c r="K48" i="52"/>
  <c r="K45" i="52"/>
  <c r="N12" i="52"/>
  <c r="N48" i="52"/>
  <c r="N45" i="52"/>
  <c r="N31" i="52"/>
  <c r="K31" i="52"/>
  <c r="J24" i="52"/>
  <c r="J48" i="52"/>
  <c r="J31" i="52"/>
  <c r="V72" i="54"/>
  <c r="K18" i="52" s="1"/>
  <c r="K16" i="52" s="1"/>
  <c r="W72" i="54"/>
  <c r="L18" i="52" s="1"/>
  <c r="L16" i="52" s="1"/>
  <c r="X72" i="54"/>
  <c r="M18" i="52" s="1"/>
  <c r="M16" i="52" s="1"/>
  <c r="U72" i="54"/>
  <c r="J18" i="52" s="1"/>
  <c r="J16" i="52" s="1"/>
  <c r="V69" i="54"/>
  <c r="K15" i="52" s="1"/>
  <c r="W69" i="54"/>
  <c r="L15" i="52" s="1"/>
  <c r="X69" i="54"/>
  <c r="M15" i="52" s="1"/>
  <c r="U69" i="54"/>
  <c r="J15" i="52" s="1"/>
  <c r="V51" i="54"/>
  <c r="K14" i="52" s="1"/>
  <c r="W51" i="54"/>
  <c r="L14" i="52" s="1"/>
  <c r="X51" i="54"/>
  <c r="M14" i="52" s="1"/>
  <c r="U51" i="54"/>
  <c r="J14" i="52" s="1"/>
  <c r="V47" i="54"/>
  <c r="K11" i="52" s="1"/>
  <c r="K9" i="52" s="1"/>
  <c r="W47" i="54"/>
  <c r="L11" i="52" s="1"/>
  <c r="L9" i="52" s="1"/>
  <c r="X47" i="54"/>
  <c r="M11" i="52" s="1"/>
  <c r="M9" i="52" s="1"/>
  <c r="U47" i="54"/>
  <c r="J11" i="52" s="1"/>
  <c r="J9" i="52" s="1"/>
  <c r="V33" i="54"/>
  <c r="W33" i="54"/>
  <c r="L8" i="52" s="1"/>
  <c r="U33" i="54"/>
  <c r="J8" i="52" s="1"/>
  <c r="V12" i="54"/>
  <c r="K7" i="52" s="1"/>
  <c r="W12" i="54"/>
  <c r="L7" i="52" s="1"/>
  <c r="U12" i="54"/>
  <c r="J7" i="52" s="1"/>
  <c r="N5" i="52" l="1"/>
  <c r="N4" i="52" s="1"/>
  <c r="M12" i="52"/>
  <c r="L6" i="52"/>
  <c r="J6" i="52"/>
  <c r="J12" i="52"/>
  <c r="V79" i="54"/>
  <c r="K8" i="52"/>
  <c r="K6" i="52" s="1"/>
  <c r="K12" i="52"/>
  <c r="L12" i="52"/>
  <c r="J21" i="52"/>
  <c r="K21" i="52"/>
  <c r="M21" i="52"/>
  <c r="E33" i="56" s="1"/>
  <c r="E34" i="56" s="1"/>
  <c r="N21" i="52"/>
  <c r="F33" i="56" s="1"/>
  <c r="F34" i="56" s="1"/>
  <c r="W79" i="54"/>
  <c r="AC283" i="55"/>
  <c r="AC252" i="55"/>
  <c r="B3" i="55"/>
  <c r="A2" i="55"/>
  <c r="U79" i="54"/>
  <c r="X41" i="54"/>
  <c r="X33" i="54" s="1"/>
  <c r="B3" i="54"/>
  <c r="A2" i="54"/>
  <c r="G5" i="56" l="1"/>
  <c r="G4" i="56"/>
  <c r="L5" i="52"/>
  <c r="L4" i="52" s="1"/>
  <c r="J5" i="52"/>
  <c r="J4" i="52" s="1"/>
  <c r="K5" i="52"/>
  <c r="K4" i="52" s="1"/>
  <c r="M8" i="52"/>
  <c r="M6" i="52" s="1"/>
  <c r="M5" i="52" s="1"/>
  <c r="M4" i="52" s="1"/>
  <c r="X79" i="54"/>
  <c r="C33" i="56"/>
  <c r="C34" i="56" s="1"/>
  <c r="B33" i="56"/>
  <c r="L21" i="52"/>
  <c r="A2" i="48"/>
  <c r="A2" i="44"/>
  <c r="E5" i="56" l="1"/>
  <c r="D4" i="56"/>
  <c r="D5" i="56"/>
  <c r="C5" i="56"/>
  <c r="C4" i="56"/>
  <c r="E4" i="56"/>
  <c r="F4" i="56"/>
  <c r="F5" i="56"/>
  <c r="B34" i="56"/>
  <c r="D33" i="56"/>
  <c r="D34" i="56" s="1"/>
  <c r="U149" i="48"/>
  <c r="S149" i="48"/>
  <c r="I4" i="56" l="1"/>
  <c r="I33" i="56"/>
  <c r="U252" i="48"/>
  <c r="S252" i="48"/>
  <c r="U125" i="48" l="1"/>
  <c r="S125" i="48"/>
  <c r="V29" i="44"/>
  <c r="T29" i="44"/>
  <c r="V52" i="44" l="1"/>
  <c r="T52" i="44"/>
  <c r="S66" i="44" l="1"/>
  <c r="V62" i="44"/>
  <c r="T62" i="44"/>
  <c r="V43" i="44"/>
  <c r="T43" i="44"/>
  <c r="V18" i="44"/>
  <c r="T18" i="44"/>
  <c r="B3" i="44"/>
  <c r="V66" i="44" l="1"/>
  <c r="U236" i="48"/>
  <c r="S236" i="48"/>
  <c r="U55" i="48" l="1"/>
  <c r="S55" i="48"/>
  <c r="S267" i="48"/>
  <c r="U290" i="48"/>
  <c r="S290" i="48"/>
  <c r="U267" i="48" l="1"/>
  <c r="U263" i="48"/>
  <c r="S263" i="48"/>
  <c r="U257" i="48"/>
  <c r="S257" i="48"/>
  <c r="U246" i="48"/>
  <c r="S246" i="48"/>
  <c r="U243" i="48"/>
  <c r="S243" i="48"/>
  <c r="U230" i="48"/>
  <c r="S230" i="48"/>
  <c r="U222" i="48"/>
  <c r="S222" i="48"/>
  <c r="U211" i="48"/>
  <c r="S211" i="48"/>
  <c r="U192" i="48"/>
  <c r="S192" i="48"/>
  <c r="U142" i="48"/>
  <c r="S142" i="48"/>
  <c r="U130" i="48"/>
  <c r="S130" i="48"/>
  <c r="U80" i="48"/>
  <c r="S80" i="48"/>
  <c r="U68" i="48"/>
  <c r="S68" i="48"/>
  <c r="U59" i="48"/>
  <c r="S59" i="48"/>
  <c r="U46" i="48"/>
  <c r="S46" i="48"/>
  <c r="S293" i="48" l="1"/>
  <c r="U293" i="48"/>
  <c r="Y285" i="48"/>
  <c r="W285" i="48"/>
  <c r="Y264" i="48"/>
  <c r="W264" i="48"/>
  <c r="Y258" i="48"/>
  <c r="W258" i="48"/>
  <c r="Y251" i="48"/>
  <c r="W251" i="48"/>
  <c r="Y245" i="48"/>
  <c r="W245" i="48"/>
  <c r="Y238" i="48"/>
  <c r="W238" i="48"/>
  <c r="Y231" i="48"/>
  <c r="W231" i="48"/>
  <c r="Y211" i="48"/>
  <c r="W211" i="48"/>
  <c r="Y141" i="48"/>
  <c r="W141" i="48"/>
  <c r="Y110" i="48"/>
  <c r="W110" i="48"/>
  <c r="Y69" i="48"/>
  <c r="W69" i="48"/>
  <c r="Y60" i="48"/>
  <c r="W60" i="48"/>
  <c r="Y215" i="48"/>
  <c r="W215" i="48"/>
  <c r="Y268" i="48" l="1"/>
  <c r="W268" i="48"/>
  <c r="Y129" i="48"/>
  <c r="W129" i="48"/>
  <c r="H206" i="48"/>
  <c r="Y56" i="48"/>
  <c r="W56" i="48"/>
  <c r="B3" i="48"/>
  <c r="A1" i="48"/>
  <c r="C4" i="52"/>
  <c r="A1" i="44" l="1"/>
</calcChain>
</file>

<file path=xl/comments1.xml><?xml version="1.0" encoding="utf-8"?>
<comments xmlns="http://schemas.openxmlformats.org/spreadsheetml/2006/main">
  <authors>
    <author>user</author>
  </authors>
  <commentList>
    <comment ref="B18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ผู้รับผิดชอบ : ธุรการ</t>
        </r>
      </text>
    </comment>
    <comment ref="B63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งานบริการวิชาการ</t>
        </r>
      </text>
    </comment>
    <comment ref="B65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งานวิจัย และไม่ใช่งานวิจัย
ผู้รับผิดชอบ : งานพัฒนาธุรกิจ</t>
        </r>
      </text>
    </comment>
    <comment ref="B91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ต้องมีการติดตามการประเมินผล</t>
        </r>
      </text>
    </comment>
    <comment ref="B235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Line กลุ่ม , QR Code</t>
        </r>
      </text>
    </comment>
  </commentList>
</comments>
</file>

<file path=xl/sharedStrings.xml><?xml version="1.0" encoding="utf-8"?>
<sst xmlns="http://schemas.openxmlformats.org/spreadsheetml/2006/main" count="3734" uniqueCount="1170">
  <si>
    <t>3. กองการเจ้าหน้าที่</t>
  </si>
  <si>
    <t>โครงการ/กิจกรรม</t>
  </si>
  <si>
    <t>รายรับ</t>
  </si>
  <si>
    <t>รายจ่าย</t>
  </si>
  <si>
    <t>กองวิเทศสัมพันธ์</t>
  </si>
  <si>
    <t>กองกิจการนิสิต</t>
  </si>
  <si>
    <t>สำนักงานบริการวิชาการ</t>
  </si>
  <si>
    <t>กองการเจ้าหน้าที่</t>
  </si>
  <si>
    <t>กองยานพาหนะฯ</t>
  </si>
  <si>
    <t>กองแผนงาน</t>
  </si>
  <si>
    <t>-</t>
  </si>
  <si>
    <t>กองกลาง</t>
  </si>
  <si>
    <t>สำนักงานอธิการบดี</t>
  </si>
  <si>
    <t>สำนักงานทรัพย์สิน</t>
  </si>
  <si>
    <t>สำนักการกีฬา</t>
  </si>
  <si>
    <t>สำนักงานตรวจสอบภายใน</t>
  </si>
  <si>
    <t>สถานพยาบาล</t>
  </si>
  <si>
    <t>กองคลัง</t>
  </si>
  <si>
    <t>สำนักงานประกันคุณภาพ</t>
  </si>
  <si>
    <t>แผ่นดิน</t>
  </si>
  <si>
    <t>รายได้</t>
  </si>
  <si>
    <t>โครงการส่งเสริมการใช้ทรัพยากรร่วมกันในหน่วยงานและระหว่างหน่วยงาน</t>
  </si>
  <si>
    <t>โครงการส่งเสริมมาตรการอนุรักษ์พลังงาน</t>
  </si>
  <si>
    <t>หน่วยงานรับผิดชอบ</t>
  </si>
  <si>
    <t>ยุทธศาสตร์ที่ 3</t>
  </si>
  <si>
    <t>ยุทธศาสตร์ที่ 4</t>
  </si>
  <si>
    <t>หน้า</t>
  </si>
  <si>
    <t>สารบัญ</t>
  </si>
  <si>
    <t>1 ครั้ง</t>
  </si>
  <si>
    <t>2 โครงการ</t>
  </si>
  <si>
    <t>ร้อยละ 80</t>
  </si>
  <si>
    <t>8 ข้อ</t>
  </si>
  <si>
    <t>ร้อยละ 90</t>
  </si>
  <si>
    <t>ร้อยละ 20</t>
  </si>
  <si>
    <t>7 ข้อ</t>
  </si>
  <si>
    <t>ร้อยละ 100</t>
  </si>
  <si>
    <t>6 ข้อ</t>
  </si>
  <si>
    <t>ร้อยละ 70</t>
  </si>
  <si>
    <t>ไม่น้อยกว่า 3.51</t>
  </si>
  <si>
    <t>สำนักงานกฎหมาย</t>
  </si>
  <si>
    <t>1 โครงการ</t>
  </si>
  <si>
    <t>4 ข้อ</t>
  </si>
  <si>
    <t>1 กิจกรรม</t>
  </si>
  <si>
    <t>ร้อยละ 50</t>
  </si>
  <si>
    <t>2 ราย</t>
  </si>
  <si>
    <t>5 โครงการ</t>
  </si>
  <si>
    <t>1 ฐานข้อมูล</t>
  </si>
  <si>
    <t>3 เล่ม</t>
  </si>
  <si>
    <t>3 โครงการ</t>
  </si>
  <si>
    <t>20 หน่วยงาน</t>
  </si>
  <si>
    <t>9 โครงการ</t>
  </si>
  <si>
    <t>4 โครงการ</t>
  </si>
  <si>
    <t>2 ครั้ง</t>
  </si>
  <si>
    <t>1 เล่ม</t>
  </si>
  <si>
    <t>1 คน</t>
  </si>
  <si>
    <t>3 คน</t>
  </si>
  <si>
    <t>1 เรื่อง</t>
  </si>
  <si>
    <t>2 ผลงาน</t>
  </si>
  <si>
    <t>ร้อยละ 85</t>
  </si>
  <si>
    <t>40 ล้านบาท</t>
  </si>
  <si>
    <t>20 ล้านบาท</t>
  </si>
  <si>
    <t>ร้อยละ 75</t>
  </si>
  <si>
    <t>ยุทธศาสตร์/กลยุทธ์</t>
  </si>
  <si>
    <t>ต่ำกว่าเป้าหมาย</t>
  </si>
  <si>
    <t>อยู่ระหว่างดำเนินการ</t>
  </si>
  <si>
    <t>ยังไม่ได้ดำเนินการ</t>
  </si>
  <si>
    <t>4 ผลงาน</t>
  </si>
  <si>
    <t>4 ราย</t>
  </si>
  <si>
    <t>3 เรื่อง</t>
  </si>
  <si>
    <t>3 ราย</t>
  </si>
  <si>
    <t>เป็นไปตามเป้าหมาย</t>
  </si>
  <si>
    <t>สูงกว่าเป้าหมาย</t>
  </si>
  <si>
    <t xml:space="preserve">1. ความสำเร็จจำแนกตามตัวชี้วัด จำนวนตัวชี้วัดทั้งหมด 6 บรรลุความสำเร็จ (ตามเป้าหมาย/สูงกว่าเป้าหมาย) 3 ตัวชี้วัด คิดเป็นร้อยละ 50.00 </t>
  </si>
  <si>
    <t>2. ความสำเร็จจำแนกตามโครงการของหน่วยงาน จำนวนโครงการ/กิจกรรมทั้งหมด 6 ดำเนินการจริง 5 โครงการ คิดเป็นร้อยละ 83.33 บรรลุความสำเร็จ 3 โครงการ/กิจกรรม คิดเป็นร้อยละ 60.00</t>
  </si>
  <si>
    <t xml:space="preserve">1. ความสำเร็จจำแนกตามตัวชี้วัด จำนวนตัวชี้วัดทั้งหมด 128 บรรลุความสำเร็จ (ตามเป้าหมาย/สูงกว่าเป้าหมาย) 92.5 ตัวชี้วัด คิดเป็นร้อยละ 72.27 </t>
  </si>
  <si>
    <t>2. ความสำเร็จจำแนกตามโครงการของหน่วยงาน จำนวนโครงการ/กิจกรรมทั้งหมด 104 ดำเนินการจริง 92 โครงการ คิดเป็นร้อยละ 88.46 บรรลุความสำเร็จ 90 โครงการ/กิจกรรม คิดเป็นร้อยละ 97.83</t>
  </si>
  <si>
    <t>12 ครั้ง</t>
  </si>
  <si>
    <t>45 ล้านบาท</t>
  </si>
  <si>
    <t>100 คน</t>
  </si>
  <si>
    <t>1 ด้าน</t>
  </si>
  <si>
    <t>ความสำเร็จ
เมื่อเทียบเป้าหมายกับผลผลิต</t>
  </si>
  <si>
    <t>ประมาณการงบประมาณ
รายรับ - รายจ่าย</t>
  </si>
  <si>
    <t>รายรับ-รายจ่าย
ในการดำเนินการ</t>
  </si>
  <si>
    <t xml:space="preserve">ยุทธศาสตร์ที่ 4 </t>
  </si>
  <si>
    <t xml:space="preserve"> การเพิ่มคุณภาพและประสิทธิภาพการดำเนินงานตามภารกิจ</t>
  </si>
  <si>
    <t xml:space="preserve"> การใช้หลักธรรมาภิบาลในการบริหารจัดการอย่างยั่งยืน</t>
  </si>
  <si>
    <t xml:space="preserve">ยุทธศาสตร์ที่ 3 </t>
  </si>
  <si>
    <t>เป้าหมายผลผลิต
พ.ศ.2560</t>
  </si>
  <si>
    <t>แนวทาง 1 ด้านการเรียนการสอน</t>
  </si>
  <si>
    <t>แนวทาง 2 ด้านการทำนุบำรุงศิลปะและวัฒนธรรม</t>
  </si>
  <si>
    <t>แนวทาง 2 ด้านกายภาพ</t>
  </si>
  <si>
    <t>แนวทาง 3 ด้านการเงินและบัญชี</t>
  </si>
  <si>
    <t>แนวทาง 4 ด้านทรัพยากรบุคคล</t>
  </si>
  <si>
    <t>แนวทาง 8 ด้านจุดเน้นของวิทยาเขตและส่วนงาน</t>
  </si>
  <si>
    <t>แนวทาง 9 ด้านการประเมินการดำเนินงานของมหาวิทยาลัย ส่วนงาน ผู้บริหาร และบุคลากรทุกระดับเพื่อการพัฒนาคุณภาพและมาตรฐานของมหาวิทยาลัยอย่างต่อเนื่อง</t>
  </si>
  <si>
    <t>ยุทธศาสตร์</t>
  </si>
  <si>
    <t>วันที่ส่ง</t>
  </si>
  <si>
    <t>1.กองแผนงาน</t>
  </si>
  <si>
    <t>2.กองกลาง</t>
  </si>
  <si>
    <t>4.กองคลัง</t>
  </si>
  <si>
    <t>5.กองกิจการนิสิต</t>
  </si>
  <si>
    <t>6.กองยานพาหนะ</t>
  </si>
  <si>
    <t>7.กองวิเทศสัมพันธ์</t>
  </si>
  <si>
    <t>8.สถานพยาบาล</t>
  </si>
  <si>
    <t>9.สำนักกีฬา</t>
  </si>
  <si>
    <t>10.สำนักงานตรวจสอบภายใน</t>
  </si>
  <si>
    <t>11.สำนักงานทรัพย์สิน</t>
  </si>
  <si>
    <t>12.สำนักงานบริการวิชาการ</t>
  </si>
  <si>
    <t>13.สำนักประกัน</t>
  </si>
  <si>
    <t>14.สำนักงานกฎหมาย</t>
  </si>
  <si>
    <t>15.สำนักงานอธิการบดี</t>
  </si>
  <si>
    <t xml:space="preserve">          กลยุทธ์สำนักงานอธิการบดี : พัฒนาบุคลากรให้มีความรู้และทักษะด้านต่างภาษาต่างประเทศและวัฒนธรรม</t>
  </si>
  <si>
    <t xml:space="preserve">            กลยุทธ์สำนักงานอธิการบดี : สร้างเครือข่ายความร่วมมือกับหน่วยงานภายในและภายนอก</t>
  </si>
  <si>
    <t xml:space="preserve">            กลยุทธ์สำนักงานอธิการบดี : สร้างกลไกการปฏิบัติงานร่วมกันอย่างมีระบบ</t>
  </si>
  <si>
    <t xml:space="preserve">            กลยุทธ์สำนักงานอธิการบดี : พัฒนาเทคโนโลยีสารสนเทศให้เชื่อมโยงฐานข้อมูลในการปฏิบัติงาน</t>
  </si>
  <si>
    <t>แนวทางการบริหารและพัฒนา</t>
  </si>
  <si>
    <t>1. ด้านการพัฒนาบุคลากร</t>
  </si>
  <si>
    <t>2. ด้านการพัฒนาหลักสูตร</t>
  </si>
  <si>
    <t>3. การพัฒนาคุณภาพนิสิต</t>
  </si>
  <si>
    <t xml:space="preserve">            กลยุทธ์สำนักงานอธิการบดี : ปรับปรุงระบบการทำงานด้วยเทคโนโลยี</t>
  </si>
  <si>
    <t xml:space="preserve">             กลยุทธ์สำนักงานอธิการบดี : พัฒนาการบริหารงานอย่างเป็นระบบ สอดคล้องกับนโยบายของมหาวิทยาลัย</t>
  </si>
  <si>
    <t xml:space="preserve">             กลยุทธ์สำนักงานอธิการบดี : สร้างกลไกการปฏิบัติงานร่วมกันอย่างมีระบบ</t>
  </si>
  <si>
    <t xml:space="preserve">             กลยุทธ์สำนักงานอธิการบดี : สร้างเครือข่ายความร่วมมือกับหน่วยงานภายในและภายนอก</t>
  </si>
  <si>
    <t xml:space="preserve">         กลยุทธ์สำนักงานอธิการบดี : ควบคุมรายจ่ายให้มีประสิทธิภาพ</t>
  </si>
  <si>
    <t xml:space="preserve">          กลยุทธ์สำนักงานอธิการบดี : แสวงหารายได้</t>
  </si>
  <si>
    <t>แนวทาง 5 ด้านบริหารงานทั่วไป</t>
  </si>
  <si>
    <t>แนวทาง 6 ด้านการจัดการทรัพย์สิน</t>
  </si>
  <si>
    <t>แนวทาง 7 ด้านสารสนเทศ</t>
  </si>
  <si>
    <t>P</t>
  </si>
  <si>
    <t>โครงการ QA สัญจร สำนักงานอธิการบดี</t>
  </si>
  <si>
    <t>ร้อยละของบุคลากรที่มีความรู้ความเข้าใจมากขึ้น</t>
  </si>
  <si>
    <t>จำนวนครั้งของการประชุม</t>
  </si>
  <si>
    <t>เดือนละ1ครั้ง</t>
  </si>
  <si>
    <t>จำนวนครั้งในการประเมินภาวะผู้นำ</t>
  </si>
  <si>
    <t>2 ปี ครั้ง</t>
  </si>
  <si>
    <t>2 เรื่อง</t>
  </si>
  <si>
    <t>โครงการประเมินคุณธรรมและความโปร่งใสในการดำเนินงานของหน่วยงานภาครัฐ</t>
  </si>
  <si>
    <t>คะแนนผลการประเมินไม่น้อยกว่าร้อยละ 80 ของคะแนนเต็ม</t>
  </si>
  <si>
    <t>โครงการจัดการความรู้สำนักงานอธิการบดี</t>
  </si>
  <si>
    <t>ร้อยละของบุคลากรที่เข้าร่วมโครงการ</t>
  </si>
  <si>
    <t>ไม่น้อยกว่าร้อยละ 80 ของกลุ่มเป้าหมาย</t>
  </si>
  <si>
    <t>โครงการกิจกรรมการเข้าร่วมโครงการทำนุบำรุงศิลปะและวัฒนธรรม</t>
  </si>
  <si>
    <t>ร้อยละของผู้เข้าร่วมโครงการ</t>
  </si>
  <si>
    <t>โครงการสัมมนาเครือข่ายผู้ปฏิบัติงานด้านกฎหมายของมหาวิทยาลัยเกษตรศาสตร์</t>
  </si>
  <si>
    <t>จำนวนเรื่องที่พิจารณาร่วมกัน</t>
  </si>
  <si>
    <t>สรุปการส่ง</t>
  </si>
  <si>
    <t>โครงการวันพัฒนาและปลูกต้นไม้ มก.</t>
  </si>
  <si>
    <t>การจัดการความรู้ในหน่วยงาน</t>
  </si>
  <si>
    <t>จำนวนเรื่องขององค์ความรู้ที่จัดทำในหน่วยงาน</t>
  </si>
  <si>
    <t>การบริหารความเสี่ยงประจำปี</t>
  </si>
  <si>
    <t>จำนวนความเสี่ยงที่ได้ดำเนินการตามแผน</t>
  </si>
  <si>
    <t>1 แผน</t>
  </si>
  <si>
    <t>ร้อยละการบรรลุเป้าหมายตามแผนปฏิบัติการ</t>
  </si>
  <si>
    <t>จำนวนกิจกรรม</t>
  </si>
  <si>
    <t>การจัดทำแผนพัฒนาบุคลากรและการติดตามประเมินผล</t>
  </si>
  <si>
    <t>ความสำเร็จในการดำเนินการในระบบการพัฒนาบุคลากรตามคู่มือ</t>
  </si>
  <si>
    <t>ร้อยละของบุคลากรที่ได้รับการพัฒนาความรู้ ทักษะวิชาชีพ สอดคล้องกับการปฏิบัติงาน</t>
  </si>
  <si>
    <t>โครงการอบรมปฐมพยาบาลเบื้องต้นสำหรับบุคลากรสายมิใช่วิชาชีพ</t>
  </si>
  <si>
    <t>ร้อยละของบุคลากรที่ผ่านการประเมินความรู้และทักษะ</t>
  </si>
  <si>
    <t>ระดับความพึงพอใจของผู้เข้าร่วมกิจกรรม</t>
  </si>
  <si>
    <t>โครงการบริการสุขภาพปฐมภูมิ</t>
  </si>
  <si>
    <t>ระดับความพึงพอใจของผู้เข้ารับบริการ</t>
  </si>
  <si>
    <t>ความสำเร็จของการดำเนินงานรวบรวมและเสนอโครงการทันตามระยะเวลาที่กำหนด</t>
  </si>
  <si>
    <t xml:space="preserve">ร้อยละ 80 </t>
  </si>
  <si>
    <t>ความพึงพอใจของผู้รับบริการ</t>
  </si>
  <si>
    <t>โครงการพัฒนาสภาพแวดล้อมและภูมิทัศน์ภายใน</t>
  </si>
  <si>
    <t>ร้อยละ 10 ของปีที่ผ่านมา</t>
  </si>
  <si>
    <t>โครงการพัฒนาการให้บริการรับ-จ่ายเงินโครงการพัฒนาวิชาการ</t>
  </si>
  <si>
    <t>โครงการจ่ายเงินสวัสดิการผ่านระบบ cash management ของธนาคาร</t>
  </si>
  <si>
    <t>โครงการพัฒนาระบบสารบรรณอิเล็กทรอนิกส์</t>
  </si>
  <si>
    <t>1 ระบบ</t>
  </si>
  <si>
    <t>จัดทำรายงานสรุปเพื่อเป็นแนวทางในการสร้างความร่วมมือกับต่างประเทศ</t>
  </si>
  <si>
    <t>1 ฉบับ</t>
  </si>
  <si>
    <t>ความสำเร็จในการดำเนินงานรับรองชาวต่างประเทศ</t>
  </si>
  <si>
    <t>ความสำเร็จในการประสานงานกิจกรรมอื่นๆ ร่วมกับสถาบันคู่สัญญา</t>
  </si>
  <si>
    <t>ความสำเร็จในการประสานงาน เพื่อให้เกิดกิจกรรมเชิงวิชาการร่วมกับเครือข่ายสถาบันคู่สัญญาต่างประเทศ</t>
  </si>
  <si>
    <t>จำนวนผู้สมัครเข้าร่วมโครงการ</t>
  </si>
  <si>
    <t>1 ราย</t>
  </si>
  <si>
    <t>จำนวนครั้งที่จัด</t>
  </si>
  <si>
    <t>ความสำเร็จในการประสานงานให้เกิดการหารือความร่วมมือทางวิชาการด้านการจัดหลักสูตรร่วม 2 ปริญญากับสถาบันคู่สัญญาต่างประเทศ (Double / Dual Degree)</t>
  </si>
  <si>
    <t>จำนวนนิสิตที่เข้าร่วมกิจกรรมเชิงวิชาการในต่างประเทศ</t>
  </si>
  <si>
    <t>50 ราย</t>
  </si>
  <si>
    <t>15 ราย/โครงการ</t>
  </si>
  <si>
    <t>จำนวนนิสิตที่สมัครเข้าร่วมโครงการ</t>
  </si>
  <si>
    <t>25 ราย</t>
  </si>
  <si>
    <t>จำนวนนิสิตที่เข้าร่วมโครงการ</t>
  </si>
  <si>
    <t>จำนวนเรื่องที่มีการแลกเปลี่ยนเรียนรู้</t>
  </si>
  <si>
    <t>จำนวนหน่วยงานภายใน มก. ที่ส่งบุคลากรเข้าร่วม</t>
  </si>
  <si>
    <t>จำนวนบุคลากรที่เข้าร่วมและสามารถสื่อสารได้</t>
  </si>
  <si>
    <t>จำนวนหน่วยงานที่เข้าร่วมโครงการ</t>
  </si>
  <si>
    <t>ชุดข้อมูลบุคลากรกองวิเทศสัมพันธ์</t>
  </si>
  <si>
    <t>มีข้อมูลบุคลากรที่ถูกต้อง ครบถ้วนสมบูรณ์ เป็นปัจจุบัน</t>
  </si>
  <si>
    <t>จำนวนกิจกรรมที่นำมาวิเคราะห์และจัดทำแผนบริหารความเสี่ยง</t>
  </si>
  <si>
    <t>ระดับความพึงพอใจ</t>
  </si>
  <si>
    <t>มิถุนายน 2560</t>
  </si>
  <si>
    <t>ระบบสารสนเทศงานวิเทศสัมพันธ์</t>
  </si>
  <si>
    <t>โครงการส่งเสริมให้เกิดการบริการวิชาการ</t>
  </si>
  <si>
    <t>ร้อยละ 5</t>
  </si>
  <si>
    <t>โครงการถ่ายทอดเทคโนโลยีทางทรัพย์สินทางปัญญา</t>
  </si>
  <si>
    <t>จำนวนสัญญาที่ได้รับการถ่ายทอดเทคโนโลยี</t>
  </si>
  <si>
    <t>โครงการสร้างผู้ประกอบการจากความเชี่ยวชาญของมหาวิทยาลัย</t>
  </si>
  <si>
    <t>3-4 ราย</t>
  </si>
  <si>
    <t>โครงการจัดการองค์ความรู้ภายในหน่วยงาน</t>
  </si>
  <si>
    <t>ร้อยละของการบรรลุเป้าหมายตามแผนปฏิบัติการ</t>
  </si>
  <si>
    <t>โครงการเผยแพร่ผลงานวิทยาเขตสีเขียว</t>
  </si>
  <si>
    <t>จำนวนโครงการ</t>
  </si>
  <si>
    <t>โครงการวิทยาเขตสีเขียว (KU Green Campus)</t>
  </si>
  <si>
    <t>ระดับความพึงพอใจของผู้เข้าร่วมโครงการ</t>
  </si>
  <si>
    <t>โครงการอนุรักษ์สิ่งแวดล้อมและลดใช้พลังงาน</t>
  </si>
  <si>
    <t>โครงการปรับปรุงระบบสาธารณูปโภคส่วนกลาง มก.</t>
  </si>
  <si>
    <t>ระดับความพึงพอใจของผู้รับบริการ</t>
  </si>
  <si>
    <t>โครงการพัฒนาปรับปรุงสภาพแวดล้อมอาคารเรียนส่วนกลาง มก.</t>
  </si>
  <si>
    <t>จำนวนโครงการที่พัฒนา</t>
  </si>
  <si>
    <t>โครงการการบริหารจัดการอาคารที่พักอาศัยของบุคลากร</t>
  </si>
  <si>
    <t>โครงการพัฒนาระบบรักษาความปลอดภัย</t>
  </si>
  <si>
    <t>โครงการพัฒนาระบบการจราจร</t>
  </si>
  <si>
    <t>โครงการพัฒนาการให้บริการรถสวัสดิการ</t>
  </si>
  <si>
    <t>โครงการให้บริการอาคารจอดรถ</t>
  </si>
  <si>
    <t>งบประมาณที่ประหยัดได้จากการใช้ทรัพยากรร่วมกัน</t>
  </si>
  <si>
    <t>โครงการบริหารและจัดหารายได้ของหน่วยงาน</t>
  </si>
  <si>
    <t>จำนวนรายได้ที่หน่วยงานหาได้</t>
  </si>
  <si>
    <t>โครงการแลกเปลี่ยนเรียนรู้ภายในหน่วยงาน</t>
  </si>
  <si>
    <t>โครงการพัฒนาเพิ่มศักยภาพบุคลากรในด้านต่างๆ</t>
  </si>
  <si>
    <t>ร้อยละของบุคลากรที่เข้าร่วมอบรม</t>
  </si>
  <si>
    <t>โครงการพัฒนาปรับปรุงฐานข้อมูลเพื่อการบริหารจัดการด้านการบริหารงานบุคคล</t>
  </si>
  <si>
    <t>จำนวนฐานข้อมูลที่ได้พัฒนาปรับปรุง</t>
  </si>
  <si>
    <t>ร้อยละความสำเร็จของผลประเมินแผนบริหารความเสี่ยง</t>
  </si>
  <si>
    <t>โครงการจัดทำฐานข้อมูลเพื่อการบริหาร</t>
  </si>
  <si>
    <t>5 ฐาน</t>
  </si>
  <si>
    <t>ระดับความพึงพอใจของผู้เข้าใช้เว็บไซต์ของหน่วยงาน</t>
  </si>
  <si>
    <t>ผลการประเมินภาวะผู้นำของผู้บริหารหน่วยงาน</t>
  </si>
  <si>
    <t>กิจกรรมวันสงกรานต์</t>
  </si>
  <si>
    <t>กิจกรรมการใช้ภาษาไทย</t>
  </si>
  <si>
    <t>ร้อยละของบุคลากรที่ผ่านการทดสอบจากกิจกรรม</t>
  </si>
  <si>
    <t>กิจกรรมวัฒนธรรมออนทัวร์</t>
  </si>
  <si>
    <t>โครงการสื่อธรรมะออนไลน์</t>
  </si>
  <si>
    <t>ระดับความพึงพอใจของบุคลากร</t>
  </si>
  <si>
    <t>โครงการคัดแยกขยะเพื่อการใช้ประโยชน์</t>
  </si>
  <si>
    <t>ระดับความพึงพอใจของบุคลากรกองแผนงาน</t>
  </si>
  <si>
    <t>โครงการจิตสาธารณะกองแผนงาน</t>
  </si>
  <si>
    <t>โครงการพัฒนาปรับปรุงระบบงบประมาณเงินรายได้ มก.</t>
  </si>
  <si>
    <t>ร้อยละของการพัฒนาปรับปรุงงานที่แล้วเสร็จและสามารถเปิดใช้งานทันกับการจัดทำงบประมาณปี 2561</t>
  </si>
  <si>
    <t>โครงการพัฒนาปรับปรุงระบบสารสนเทศเพื่อการติดตามแผน</t>
  </si>
  <si>
    <t>ร้อยละของการพัฒนาปรับปรุงงานที่แล้วเสร็จ</t>
  </si>
  <si>
    <t>กิจกรรมการถ่ายทอดงานจากบุคลากรผู้เกษียณอายุราชการ</t>
  </si>
  <si>
    <t>กิจกรรมเรียนรู้งานการส่งออกหนังสือ</t>
  </si>
  <si>
    <t>จำนวนเอกสารเทคนิคการปฏิบัติงาน (เรื่อง)</t>
  </si>
  <si>
    <t>กิจกรรมพัฒนาทักษะการใช้ภาษาอังกฤษของบุคลากรกองแผนงาน</t>
  </si>
  <si>
    <t>จำนวนบุคลากรที่ได้รับการฝึกอบรม</t>
  </si>
  <si>
    <t>โครงการพัฒนาฐานข้อมูลการฝึกอบรมของบุคลากรกองแผนงาน</t>
  </si>
  <si>
    <t>ระดับความสำเร็จของการจัดทำฐานข้อมูลการฝึกอบรม (ระยะเวลา 2 ปี)</t>
  </si>
  <si>
    <t>โครงการจัดทำคู่มือการปฏิบัติงาน</t>
  </si>
  <si>
    <t>จำนวนคู่มือที่แล้วเสร็จ</t>
  </si>
  <si>
    <t>โครงการแนวทางการจัดทำการประเมินประสิทธิภาพการใช้ประโยชน์ห้องเรียน</t>
  </si>
  <si>
    <t>รายงานการประเมินประสิทธิภาพการใช้ประโยชน์ห้องเรียน</t>
  </si>
  <si>
    <t>ร้อยละบุคลากรที่เข้าร่วมโครงการ</t>
  </si>
  <si>
    <t>จำนวนข้อมูลแล้วเสร็จ</t>
  </si>
  <si>
    <t>โครงการสำรวจความพึงพอใจของผู้ใช้ระบบงานงบประมาณเงินรายได้ (RVN)</t>
  </si>
  <si>
    <t>ระดับความพึงพอใจของผู้ใช้ระบบงาน</t>
  </si>
  <si>
    <t>จำนวนรายได้ที่ได้รับ</t>
  </si>
  <si>
    <t>45ล้านบาท</t>
  </si>
  <si>
    <t>27ล้านบาท</t>
  </si>
  <si>
    <t>โครงการจัดหารายได้งานพิเศษ/โครงการเฉพาะกิจระดับมหาวิทยาลัย</t>
  </si>
  <si>
    <t>48 ล้านบาท</t>
  </si>
  <si>
    <t>48ล้านบาท</t>
  </si>
  <si>
    <t>เกณฑ์การพัฒนาสถาบันสู่สถาบันเรียนรู้</t>
  </si>
  <si>
    <t>5ข้อ</t>
  </si>
  <si>
    <t>เกณฑ์การบริหารความเสี่ยง</t>
  </si>
  <si>
    <t>Smart Cash Card โรงอาหารกลาง มก.</t>
  </si>
  <si>
    <t>3.3ล้านบาท</t>
  </si>
  <si>
    <t>โครงการการบริหารจัดการอาคารที่พักอาศัยของบุคลากร ซอยพหลโยธิน 45</t>
  </si>
  <si>
    <t>ระดับความสำเร็จของการบริหารจัดการอาคารที่พักอาศัยบุคลากร ซอยพหลโยธิน45</t>
  </si>
  <si>
    <t>14 ล้านบาท</t>
  </si>
  <si>
    <t>โครงการสำรวจความพึงพอใจของผู้รับบริการตามภารกิจที่เกี่ยวข้องกับหน่วยงาน</t>
  </si>
  <si>
    <t>รายงานผลการดำเนินงานของหน่วยงาน</t>
  </si>
  <si>
    <t>1 ชิ้นงาน</t>
  </si>
  <si>
    <t>โครงการวันคล้ายวันสถาปนาสำนักการกีฬาและสืบสานประเพณีไทย</t>
  </si>
  <si>
    <t>โครงการวันคล้ายวันสถาปนาสระจุฬาภรณวลัยลักษณ์</t>
  </si>
  <si>
    <t>สมรรถนะตามตำแหน่งงาน</t>
  </si>
  <si>
    <t>5 ตำแหน่ง</t>
  </si>
  <si>
    <t>3 องค์ความรู้</t>
  </si>
  <si>
    <t>โครงการเครือข่ายบริหารงานบุคคล</t>
  </si>
  <si>
    <t>แผนบริหารความเสี่ยง</t>
  </si>
  <si>
    <t>ระเบียบหลักเกณฑ์การไปปฏิบัติงานกับหน่วยงานภายนอก มก.</t>
  </si>
  <si>
    <t>1 ระเบียบ</t>
  </si>
  <si>
    <t>กิจกรรมการสำรวจความพึงพอใจของผู้รับบริการด้านการบริหารงานบุคคล</t>
  </si>
  <si>
    <t>ร้อยละของนิสิตPHC ที่ได้รับการอบรมครบตามจำนวนชั่วโมงที่กำหนด</t>
  </si>
  <si>
    <t>โครงการรณรงค์ประหยัดพลังงาน และอนุรักษ์สิ่งแวดล้อม</t>
  </si>
  <si>
    <t>ร้อยละหลอดไฟที่ปิดอย่างน้อยวันละ 1 ชั่วโมง</t>
  </si>
  <si>
    <t xml:space="preserve">ร้อยละ 85 </t>
  </si>
  <si>
    <t>โครงการบริหารทรัพยากรทางการเงินอย่างมีประสิทธิภาพ</t>
  </si>
  <si>
    <t>ร้อยละของโครงการที่จัดทำการเบิกเงินโครงการภายใน 3 วัน</t>
  </si>
  <si>
    <t>โครงการปฐมนิเทศบุคลากรใหม่ของสำนักงานประกันคุณภาพ</t>
  </si>
  <si>
    <t>โครงการแลกเปลี่ยนเรียนรู้</t>
  </si>
  <si>
    <t>โครงการพัฒนาทักษะทางภาษาอังกฤษเพื่อเตรียมความพร้อมสู่ประชาคมอาเซียน</t>
  </si>
  <si>
    <t xml:space="preserve">ไม่น้อยกว่าร้อยละ 80 </t>
  </si>
  <si>
    <t>โครงการทบทวนแผนกลยุทธ์และการจัดทำแผนปฏิบัติการของสำนักงานประกันคุณภาพ</t>
  </si>
  <si>
    <t>จัดทำแผนงานกลยุทธและแผนปฏิบัติงานที่สอดคล้องกับนโยบายมหาวิทยาลัย</t>
  </si>
  <si>
    <t>แผนปฏิบัติงานประจำปี 2560</t>
  </si>
  <si>
    <t>6  ช้อ</t>
  </si>
  <si>
    <t>โครงการบริหารพัสดุอย่างมีประสิทธิภาพ</t>
  </si>
  <si>
    <t xml:space="preserve">ร้อยละของค่าวัสดุที่ประหยัดได้ </t>
  </si>
  <si>
    <t>ร้อยละ 1 – 2</t>
  </si>
  <si>
    <t>โครงการสัมมนาเครือข่ายผู้ปฏิบัติงานด้านประกันคุณภาพภายใน และภายนอกมหาวิทยาลัยเกษตรศาสตร์</t>
  </si>
  <si>
    <t>จำนวนเครือข่าย</t>
  </si>
  <si>
    <t>3 เครือข่าย</t>
  </si>
  <si>
    <t>โครงการพัฒนาปรับปรุงฐานข้อมูลเพื่อการบริหารจัดการด้านสารสนเทศ</t>
  </si>
  <si>
    <t>ข้อสรุปในการปรับปรุงระบบสารสนเทศในรอบถัดไป</t>
  </si>
  <si>
    <t>มีข้อสรุป</t>
  </si>
  <si>
    <t>โครงการปรับปรุงระบบสารสนเทศเพื่องานด้านประกันคุณภาพ (QAIS)</t>
  </si>
  <si>
    <t>ร้อยละของคณะที่นำเข้าข้อมูลตามเวลาที่กำหนด (2 ครั้งต่อปี)</t>
  </si>
  <si>
    <t>โครงการปรับปรุงงาน/ลดขั้นตอนการทำงาน</t>
  </si>
  <si>
    <t>โครงการประเมินคุณภาพภายใน ระดับหลักสูตร</t>
  </si>
  <si>
    <t>โครงการประเมินคุณภาพภายใน ระดับคณะวิชา</t>
  </si>
  <si>
    <t>โครงการประเมินคุณภาพภายใน ระดับสถาบัน สำนัก</t>
  </si>
  <si>
    <t>โครงการประเมินคุณภาพภายใน ระดับมหาวิทยาลัย</t>
  </si>
  <si>
    <t>โครงการพัฒนาบุคลากรให้ได้รับการพัฒนาความรู้ และทักษะวิชาชีพที่สอดคล้องกับการปฏิบัติงาน</t>
  </si>
  <si>
    <t>ร้อยละของบุคลากรที่ได้รับการพัฒนาความรู้</t>
  </si>
  <si>
    <t>ร้อยละของความสำเร็จในการจัดทำแผนปฏิบัติการ (Action Plan)</t>
  </si>
  <si>
    <t xml:space="preserve">โครงการจัดทำข้อบังคับเกี่ยวกับจรรยาบรรณ การสอบสวน การสั่งลงโทษ การพิจารณาอุทธรณ์และร้องทุกข์ของบุคลากรมหาวิทยาลัยเกษตรศาสตร์
</t>
  </si>
  <si>
    <t>ร้อยละความสำเร็จของการจัดทำข้อบังคับ</t>
  </si>
  <si>
    <t>โครงการสำรวจความคิดเห็นจากการรับบริการของสำนักงานกฎหมาย</t>
  </si>
  <si>
    <t>ระดับความพึงพอใจของบุคลากรต่อการจัดโครงการ</t>
  </si>
  <si>
    <t>มากกว่า 300 ครั้งต่อปี</t>
  </si>
  <si>
    <t xml:space="preserve">โครงการพัฒนาปรับปรุงฐานข้อมูลด้านการเงินและบัญชีให้เป็นปัจจุบัน </t>
  </si>
  <si>
    <t>ร้อยละของบุคลากรมีความพึงพอใจในการเข้าร่วมโครงการ</t>
  </si>
  <si>
    <t>โครงการพัฒนาทักษะการใช้ภาษาอังกฤษของบุคลากรด้วยจดหมายข่าว</t>
  </si>
  <si>
    <t>6 งาน</t>
  </si>
  <si>
    <t>4 คะแนน</t>
  </si>
  <si>
    <t>2 ครั้งต่อปี</t>
  </si>
  <si>
    <t>การใช้เทคโนโลยีการสแกน barcodeพัสดุและครุภัณฑ์ของกองกลางและจัดทำรายงานการตรวจพัสดุครุภัณฑ์ เพื่อส่งกองคลัง</t>
  </si>
  <si>
    <t>1 ครั้งต่อปี</t>
  </si>
  <si>
    <t>โครงการสำรวจความพึงพอใจของผู้รับบริการตามภารกิจที่เกี่ยวข้องกับวิทยาเขต</t>
  </si>
  <si>
    <t>รายงานการศึกษาตนเอง (SSR)</t>
  </si>
  <si>
    <t>โครงการการจัดทำแผนพัฒนาบุคลากรและการติดตามประเมินผล</t>
  </si>
  <si>
    <t>หน่วยงาน สำนักงานอธิการบดี</t>
  </si>
  <si>
    <t>การใช้หลักธรรมาภิบาลในการบริหารจัดการอย่างยั่งยืน</t>
  </si>
  <si>
    <t>คำนำ</t>
  </si>
  <si>
    <t>วัตถุประสงค์</t>
  </si>
  <si>
    <t>กลยุทธ์สำนักงานอธิการบดี : สร้างกลไกการปฏิบัติงานร่วมกันอย่างมีระบบ</t>
  </si>
  <si>
    <t>กลยุทธ์สำนักงานอธิการบดี : สร้างเครือข่ายความร่วมมือกับหน่วยงานภายในและภายนอก</t>
  </si>
  <si>
    <t>กลยุทธ์สำนักงานอธิการบดี : พัฒนาบุคลากรให้มีความรู้และทักษะด้านต่างภาษาต่างประเทศและวัฒนธรรม</t>
  </si>
  <si>
    <t>กลยุทธ์สำนักงานอธิการบดี : พัฒนาเทคโนโลยีสารสนเทศให้เชื่อมโยงฐานข้อมูลในการปฏิบัติงาน</t>
  </si>
  <si>
    <t>กลยุทธ์สำนักงานอธิการบดี : พัฒนาการบริหารงานอย่างเป็นระบบ สอดคล้องกับนโยบายของมหาวิทยาลัย</t>
  </si>
  <si>
    <t>กลยุทธ์สำนักงานอธิการบดี : ปรับปรุงระบบการทำงานด้วยเทคโนโลยี</t>
  </si>
  <si>
    <t>กลยุทธ์สำนักงานอธิการบดี : แสวงหารายได้</t>
  </si>
  <si>
    <t>กลยุทธ์สำนักงานอธิการบดี : ควบคุมรายจ่ายให้มีประสิทธิภาพ</t>
  </si>
  <si>
    <t>กลยุทธ์สำนักงานอธิการบดี : สร้างระบบการบริหารจัดการที่คล่องตัว มีประสิทธิภาพ และตรวจสอบได้</t>
  </si>
  <si>
    <t xml:space="preserve"> โครงการรณรงค์การใช้กระดาษ Reuse</t>
  </si>
  <si>
    <t>ร้อยละของการใช้กระดาษสองหน้าเพิ่มขึ้น</t>
  </si>
  <si>
    <t>โครงการลดการใช้กระดาษในสำนักงาน</t>
  </si>
  <si>
    <t>โครงการอบรม/สัมมนา คณะกรรมการตรวจสอบภายในประจำ คณะ สถาบัน สำนัก</t>
  </si>
  <si>
    <t>ร้อยละของรายงานผล
การตรวจสอบของ
คณะกรรมการ</t>
  </si>
  <si>
    <t>ระดับความรู้ ของผู้เข้าร่วมโครงการ</t>
  </si>
  <si>
    <t>โครงการศึกษาธรรมะและปฏิบัติธรรมหลักสูตรวิทันตสาสมาธิ</t>
  </si>
  <si>
    <t>โครงการอิ่มบุญสุขใจไปกับสวัสดิการ</t>
  </si>
  <si>
    <t>โครงการแลกเปลี่ยนเรียนรู้ งานประชาสัมพันธ์ "เรื่องการสื่อสารภายในหน่วยงาน"</t>
  </si>
  <si>
    <t>ร้อยละของบุคลากรที่เข้าร่วมโครงการสามารถนำความรู้ประยุกต์ใช้ในการทำงาน</t>
  </si>
  <si>
    <t>โครงการให้ความรู้เรื่อง การเข้าสู่ตำแหน่งทางวิชาการ (ชำนาญการ)</t>
  </si>
  <si>
    <t>โครงการเครือข่ายการจัดการความรู้นักตรวจสอบภายในระหว่างมหาวิทยาลัย</t>
  </si>
  <si>
    <t>The Writing Project: How to Write Better English ยกระดับการทำงานให้มีมาตรฐานสากล เน้นสมรรถนะการใช้ภาษาอังกฤษเพื่อการอ่านและเขียน</t>
  </si>
  <si>
    <t>โครงการพัฒนาฐานข้อมูลบุคลากร</t>
  </si>
  <si>
    <t xml:space="preserve">การจัดทำแผนการตรวจสอบประจำปี (Audit Plan) </t>
  </si>
  <si>
    <t>ร้อยละของรายงานผลการตรวจสอบตามแผนการตรวจสอบที่เสนอผู้บริหาร</t>
  </si>
  <si>
    <t>โครงการศึกษาดูงานองค์กรระหว่างประเทศและแลกเปลี่ยนประสบการณ์เรียนรู้</t>
  </si>
  <si>
    <t>ร้อยละของนิสิตที่เข้าร่วมโครงการได้รับประโยชน์ในระดับมาก</t>
  </si>
  <si>
    <t>&gt; ร้อยละ 70</t>
  </si>
  <si>
    <t>โครงการแลกเปลี่ยนศิลปวัฒนธรรมนานาชาติ</t>
  </si>
  <si>
    <t>ระดับความพึงพอใจของผู้เข้าร่วมโครงการอยู่ในระดับมาก</t>
  </si>
  <si>
    <t xml:space="preserve">       กลยุทธ์สำนักงานอธิการบดี : พัฒนาเทคโนโลยีสารสนเทศให้เชื่อมโยงฐานข้อมูลในการปฏิบัติงาน</t>
  </si>
  <si>
    <t>ระดับความสำเร็จของการดำเนินงานตามแผน</t>
  </si>
  <si>
    <t>&gt; ร้อยละ 80</t>
  </si>
  <si>
    <t>โครงการพัฒนานิสิตที่สอดคล้องกับกรอบมาตรฐานคุณวุฒิการศึกษาและอัตลักษณ์ของมก.</t>
  </si>
  <si>
    <t>ร้อยละของนิสิตที่เข้าร่วมโครงการ</t>
  </si>
  <si>
    <t>โครงการหอพักสีเขียว</t>
  </si>
  <si>
    <t>ร้อยละของบุคลากรเข้าร่วมโครงการ</t>
  </si>
  <si>
    <t>&gt;ร้อยละ 70</t>
  </si>
  <si>
    <t>ร้อยละของบุคลากรมีความรู้ความเข้าใจในระดับมาก</t>
  </si>
  <si>
    <t>โครงการพัฒนาทักษะการใช้ภาษาอังกฤษของบุคลากร</t>
  </si>
  <si>
    <t>ร้อยละความสำเร็จของการจัดการความเสี่ยง</t>
  </si>
  <si>
    <t>โครงการแจ้งซ่อมหอพักออนไลน์</t>
  </si>
  <si>
    <t>ระดับความพึงพอใจของผู้ใช้บริการ</t>
  </si>
  <si>
    <t>&gt;3.51</t>
  </si>
  <si>
    <t>โครงการสัมมนาเชิงปฏิบัติการจัดแผนยุทธศาสตร์การพัฒนานิสิต</t>
  </si>
  <si>
    <t>แผนยุทธศาสตร์การพัฒนานิสิต</t>
  </si>
  <si>
    <t>ร้อยละของจำนวนเครือข่ายศิษย์เก่าที่เพิ่มขึ้น</t>
  </si>
  <si>
    <t>&gt; ร้อยละ 20</t>
  </si>
  <si>
    <t>โครงการจัดทำแผนบริหารความเสี่ยงกองการเจ้าหน้าที่  เรื่อง "ความเข้าใจเกี่ยวกับบริหารงานบุคคลไม่ถูกต้อง"</t>
  </si>
  <si>
    <t>ระดับความคิดเห็นเกี่ยวกับการประเมินภาวะผู้นำของผู้บริหาร ตามหลักธรรมาภิบาล</t>
  </si>
  <si>
    <t>แผนพัฒนาบุคลากร กองกลาง</t>
  </si>
  <si>
    <t>รายงานผลตามแผนปฏิบัติการในที่ประชุมหัวหน้างาน</t>
  </si>
  <si>
    <t>ตัวชี้วัด</t>
  </si>
  <si>
    <t>การทบทวนกระบวนงานและรายงานผลการทำงานของทุกงาน</t>
  </si>
  <si>
    <t>แผนปฏิบัติการ (Action Plan) กองกลาง</t>
  </si>
  <si>
    <t>จำนวนผู้เข้าชม/ค้นหาข้อมูล ในเว็บไซต์ของสำนักงานตรวจสอบภายใน</t>
  </si>
  <si>
    <t>สำรวจความพึงพอใจของผู้รับบริการแต่ละวิทยาเขต</t>
  </si>
  <si>
    <t>โครงการสร้างผลงานเพื่อเข้าสู่ตำแหน่งผู้ช่วยศาสตราจารย์</t>
  </si>
  <si>
    <t>โครงการสร้างผลงานเพื่อเข้าสู่ตำแหน่งรองศาสตราจารย์</t>
  </si>
  <si>
    <t>โครงการประชุมเชิงปฏิบัติการ "เพิ่มศาสตราจารย์แบบก้าวกระโดด"</t>
  </si>
  <si>
    <t>ผู้เข้าร่วมโครงการมีความรู้ความเข้าใจหลักเกณฑ์</t>
  </si>
  <si>
    <t>จำนวนผู้ขอกำหนดตำแหน่งผศ.ภายในเวลาที่กำหนด จากกลุ่มเป้าหมาย</t>
  </si>
  <si>
    <t>จำนวนผู้ขอกำหนด ตำแหน่งรศ. ภายในเวลาที่กำหนด จากกลุ่มเป้าหมาย</t>
  </si>
  <si>
    <t>จำนวนผู้ขอกำหนดตำแหน่งศ. ภายในเวลาที่กำหนด จากกลุ่มเป้าหมาย</t>
  </si>
  <si>
    <t>การต้อนรับอาคันตุกะต่างประเทศ</t>
  </si>
  <si>
    <t>การจัดกิจกรรมเชิงวิชาการร่วมกับเครือข่ายต่างประเทศ</t>
  </si>
  <si>
    <t>โครงการประสานงานการสมัครเข้าร่วมโครงการแลกเปลี่ยนระยะสั้นของคณาจารย์</t>
  </si>
  <si>
    <t>โครงการประสานงานการสมัครรับทุนฝึกอบรมของคณาจารย์</t>
  </si>
  <si>
    <t>โครงการทุนสนับสนุนการวิจัยและการจัดกิจกรรมทางวิชาการของคณาจารย์ (Academic Activities)</t>
  </si>
  <si>
    <t>โครงการจัดบรรยายข้อมูลการศึกษาต่อและทุนการศึกษาจากองค์กรต่างประเทศ หรือสถานทูตต่างๆ</t>
  </si>
  <si>
    <t>โครงการประสานงานการสมัครเข้าร่วมโครงการแลกเปลี่ยน/ทุนการศึกษา/ทุนสนับสนุนกิจกรรมทางวิชาการ</t>
  </si>
  <si>
    <t>โครงการนิสิตแลกเปลี่ยนด้านวิชาการ Technical Visit</t>
  </si>
  <si>
    <t>โครงการทุนเพื่อการศึกษาต่อ</t>
  </si>
  <si>
    <t>Student Ambassador นิสิตไทยและนิสิตต่างชาติทำงานร่วมกับกองวิเทศสัมพันธ์</t>
  </si>
  <si>
    <t>ความสำเร็จในการดำเนินงานกรณีหน่วยงานภายนอกเชิญผู้บริหาร/บุคลากร เข้าร่วมกิจกรรม</t>
  </si>
  <si>
    <t>จำนวนผู้เข้าร่วมโครงการ</t>
  </si>
  <si>
    <t>ร้อยละของส่วนงานที่เข้าร่วมโครงการ</t>
  </si>
  <si>
    <t>อย่างน้อย 1 ชนิด</t>
  </si>
  <si>
    <t xml:space="preserve"> โครงการ Executive Summary เพื่อสนับสนุนการเจรจาความร่วมมือทางวิชาการกับพันธมิตรต่างประเทศ</t>
  </si>
  <si>
    <t>ดำเนินการได้แล้วเสร็จภายในระยะเวลาที่กำหนด</t>
  </si>
  <si>
    <t xml:space="preserve">ระดับความพึงพอใจของ
ผู้เข้าร่วมโครงการ
</t>
  </si>
  <si>
    <t>จำนวนครั้งของการเข้าร่วมเครือข่ายการจัดการความรู้</t>
  </si>
  <si>
    <t>ร้อยละความสำเร็จของการดำเนินการตามแผนบริหารความเสี่ยง</t>
  </si>
  <si>
    <t>โครงการลดการใช้กระดาษสำนักงาน (ใช้กระดาษ reuse)</t>
  </si>
  <si>
    <t>อัตราการลดลงของงบค่าซื้อกระดาษ</t>
  </si>
  <si>
    <t>ร้อยละ 10</t>
  </si>
  <si>
    <t>จำนวนผลงานที่แล้วเสร็จ</t>
  </si>
  <si>
    <t>3 ชิ้นงาน</t>
  </si>
  <si>
    <t>จำนวนครั้งที่หน่วยงานจัดส่งงานได้ตามกำหนดเวลา</t>
  </si>
  <si>
    <t xml:space="preserve">150,000
</t>
  </si>
  <si>
    <t>การส่งเสริมกิจกรรมการเคลื่อนย้ายนิสิต นักศึกษา ระหว่างประเทศและการถ่ายโอนหน่วยกิต</t>
  </si>
  <si>
    <t xml:space="preserve">จำนวนคู่มือการปฏิบัติงาน </t>
  </si>
  <si>
    <t>จำนวนชนิดอุปกรณ์ที่ใช้ร่วมกัน</t>
  </si>
  <si>
    <t>โครงการใช้ทรัพยากรร่วมกันระหว่างหน่วยงาน</t>
  </si>
  <si>
    <t>จำนวนงานที่ใช้ทรัพยากรร่วมกัน</t>
  </si>
  <si>
    <t>1งาน</t>
  </si>
  <si>
    <t>จำนวนเรื่องที่มีการจัดการความรู้</t>
  </si>
  <si>
    <t>โครงการจัดการความรู้ สำนักการกีฬา</t>
  </si>
  <si>
    <t>จำนวนครั้งที่ส่งบุคลากรเข้าร่วมอบรม</t>
  </si>
  <si>
    <t>ส่งบุคลากรเข้าอบรมอย่างน้อยปีละ 1 ครั้ง</t>
  </si>
  <si>
    <t>ระดับความพึงพอใจผู้เข้ารับบริการ</t>
  </si>
  <si>
    <t>โครงการสำรวจความพึงพอใจของผู้รับบริการ</t>
  </si>
  <si>
    <t>ร้อยละของการบรรลุเป้าหมายตามแผนงาน</t>
  </si>
  <si>
    <t>เข้าร่วมร้อยละ 80</t>
  </si>
  <si>
    <t xml:space="preserve">โครงการสัมมนาบุคลากร สำนักการกีฬา </t>
  </si>
  <si>
    <t>จำนวนงานที่มีการปรับปรุง</t>
  </si>
  <si>
    <t xml:space="preserve"> 1 งาน</t>
  </si>
  <si>
    <t>จำนวนฐานข้อมูลในการปฎิบัติงานด้านการเงินและทรัพย์สิน</t>
  </si>
  <si>
    <t xml:space="preserve"> 2 ระบบ </t>
  </si>
  <si>
    <t>จำนวนสื่อ/ช่องทาง</t>
  </si>
  <si>
    <t xml:space="preserve"> 2 สื่อ/ช่องทาง</t>
  </si>
  <si>
    <t>การปรับปรุงระบบการทำงานด้วยเทคโนโลยี</t>
  </si>
  <si>
    <t>จำนวนงานที่มีการพัฒนา</t>
  </si>
  <si>
    <t xml:space="preserve"> 3 งาน</t>
  </si>
  <si>
    <t>การพัฒนาปรับปรุงฐานข้อมูลเพื่อการปฎิบัติงาน</t>
  </si>
  <si>
    <t xml:space="preserve"> 1 เล่ม </t>
  </si>
  <si>
    <t>โครงการแลกเปลี่ยนเรียนรู้การทำงานในระบบ ERP</t>
  </si>
  <si>
    <t>ร้อยละ 80 ของกลุ่มเป้าหมายโครงการ</t>
  </si>
  <si>
    <t>โครงการปรับปรุงการทำงานด้วยระบบเทคโนโลยี</t>
  </si>
  <si>
    <t>โครงการจัดทำคู่มือการปฏิบัติงานเบื้องต้นในระบบ ERP</t>
  </si>
  <si>
    <t>โครงการวารสารกองคลัง รายไตรมาส</t>
  </si>
  <si>
    <t>4 ฉบับ</t>
  </si>
  <si>
    <t>จำนวนการประเมิน</t>
  </si>
  <si>
    <t>ความสำเร็จของเป้าหมายผลผลิต</t>
  </si>
  <si>
    <t>จำนวนผู้เข้าอบรม</t>
  </si>
  <si>
    <t>โครงการปรับปรุง ซ่อมแซม อาคารกิจการนิสิต</t>
  </si>
  <si>
    <t xml:space="preserve">             กลยุทธ์สำนักงานอธิการบดี : สร้างระบบการบริหารจัดการที่คล่องตัว มีประสิทธิภาพ และตรวจสอบได้</t>
  </si>
  <si>
    <t>ภาวะผู้นำของผู้บริหาร</t>
  </si>
  <si>
    <t>การสนับสนุนการดำเนินโครงการวิจัยร่วม</t>
  </si>
  <si>
    <t>กิจกรรมการให้หน่วยงาน/บุคลากรภายนอกใช้ห้องประชุมกองแผนงาน</t>
  </si>
  <si>
    <t>จำนวนครั้งในการประชุมที่หน่วยงาน/บุคคลภายนอกขอใช้ห้องประชุมต่อปี</t>
  </si>
  <si>
    <t>4.0 ขึ้นไป</t>
  </si>
  <si>
    <t>19,000 บาท</t>
  </si>
  <si>
    <t>จำนวนเงินที่ประหยัดได้ (คำนวณจากราคากระดาษรีมละ 95 บาท)</t>
  </si>
  <si>
    <t>ร้อยละของบุคลากรที่เข้าร่วมโครงการสามารถนำความรู้ที่ได้รับไปใช้ในการเข้าสู่ตำแหน่งทางวิชาการ(ชำนาญการ)</t>
  </si>
  <si>
    <t>ร้อยละ 4</t>
  </si>
  <si>
    <t>การประชุมกรรมการขับเคลื่อนนโยบายด้านวิเทศสัมพันธ์</t>
  </si>
  <si>
    <t>จำนวนครั้ง</t>
  </si>
  <si>
    <t>การประชุมกรรมการวิเทศสัมพันธ์</t>
  </si>
  <si>
    <t>รูปแบบที่ได้รับการปรับปรุง</t>
  </si>
  <si>
    <t>1 รูปแบบ</t>
  </si>
  <si>
    <t>มีรูปแบบขั้นตอนการรับนิสิตต่างชาติที่ชัดเจน/ถูกต้อง</t>
  </si>
  <si>
    <t>8 รูปแบบ</t>
  </si>
  <si>
    <t>ร้อยละความสำเร็จของการปรับปรุงหอพักตามแผน</t>
  </si>
  <si>
    <t>ร้อยละ70</t>
  </si>
  <si>
    <t>8.32ล้านบาท</t>
  </si>
  <si>
    <t xml:space="preserve">จำนวนผู้สนใจเข้าร่วมโครงการ </t>
  </si>
  <si>
    <t>กิจกรรมการจัดทำระเบียบหลักเกณฑ์การไปปฏิบัติงานกับหน่วยงานภายนอก มก. (ดำเนินการร่วมกับสำนักงานบริการวิชาการ)</t>
  </si>
  <si>
    <t>จำนวนวารสาร</t>
  </si>
  <si>
    <t>รายงานการประเมินตนเอง</t>
  </si>
  <si>
    <t>การประสานงานอื่นๆกับสถาบันคู่สัญญา</t>
  </si>
  <si>
    <t>การประสานงานและดำเนินการ กรณีหน่วยงานภายนอกเชิญผู้บริหาร/บุคลากร เข้าร่วมกิจกรรม</t>
  </si>
  <si>
    <t>การจัดประชุม/บรรยาย สำหรับอาจารย์ บุคลากรและนิสิต</t>
  </si>
  <si>
    <t>การประสานงานให้เกิดการหารือความร่วมมือทางวิชาการด้านการจัดหลักสูตรร่วม 2 ปริญญากับสถาบันคู่สัญญาต่างประเทศ (Double / Dual Degree)</t>
  </si>
  <si>
    <t>โครงการพัฒนาระบบสารสนเทศ สื่อและเทคโนโลยีด้านอาชีพ</t>
  </si>
  <si>
    <t>กิจกรรมด้านทำนุบำรุงศิลปะและวัฒนธรรม</t>
  </si>
  <si>
    <t>2 คนขึ้นไป</t>
  </si>
  <si>
    <t>โครงการพัฒนาทักษะด้านภาษาอื่นๆ</t>
  </si>
  <si>
    <t>จำนวนองค์ความรู้ที่นำไปใช้ประโยชน์</t>
  </si>
  <si>
    <t>การจัดทำคู่มือการปฎิบัติงาน เรื่องการยืมเงิน การส่งคืน การเบิกจ่ายเงินชมรมกีฬา</t>
  </si>
  <si>
    <t>ระดับความรู้ของผู้เข้าร่วมโครงการ</t>
  </si>
  <si>
    <t xml:space="preserve">4.00
</t>
  </si>
  <si>
    <t>ร้อยละของโครงการบริการวิชาการเพิ่มขึ้น</t>
  </si>
  <si>
    <t>จำนวนผู้ประกอบการที่ได้รับการบ่มเพาะ</t>
  </si>
  <si>
    <t xml:space="preserve">โครงการสนับสนุนการสร้างผลงานและความก้าวหน้าทางวิชาการ </t>
  </si>
  <si>
    <t xml:space="preserve"> 4.00 ขึ้นไป</t>
  </si>
  <si>
    <t>จำนวนแนวทาง/คู่มือการตรวจสอบ</t>
  </si>
  <si>
    <t xml:space="preserve">การประชุมเครือข่ายวิเทศสัมพันธ์ ประจำปี 2560 </t>
  </si>
  <si>
    <t>ร้อยละความรู้ความเข้าใจของผู้เข้าร่วมโครงการ</t>
  </si>
  <si>
    <t>ร้อยละของบุคลากรที่เข้าเรียนภาษาอังกฤษเดือนละ 1 ครั้ง</t>
  </si>
  <si>
    <t>กิจกรรมส่งเสริมสนับสนุนพัฒนาทักษะการใช้ภาษาอังกฤษของบุคลากร</t>
  </si>
  <si>
    <t>1,500คน/ปี</t>
  </si>
  <si>
    <t>การปรับปรุงการดำเนินงานตามข้อเสนอแนะของผู้ใช้บริการ</t>
  </si>
  <si>
    <t>การจัดตั้งศูนย์ให้บริการนิสิตแบบเบ็ดเสร็จ กองกิจการนิสิต</t>
  </si>
  <si>
    <t>การประชุมคณะกรรมการประจำสำนักงานอธิการบดี</t>
  </si>
  <si>
    <t xml:space="preserve">โครงการสัมมาทิฐิ </t>
  </si>
  <si>
    <t>การกำหนดขั้นตอนการรับสมัครนิสิตต่างชาติ</t>
  </si>
  <si>
    <t>4.00 ขึ้นไป</t>
  </si>
  <si>
    <t>การจัดทำรายงานการศึกษาตนเอง (SSR)</t>
  </si>
  <si>
    <t>การสำรวจความพึงพอใจของผู้ใช้เว็บไซต์ของหน่วยงาน</t>
  </si>
  <si>
    <t>โครงการประเมินภาวะผู้นำตามหลักธรรมาภิบาลของผู้บริหาร</t>
  </si>
  <si>
    <t>การจัดทำข้อมูลผลการดำเนินงานของหน่วยงาน</t>
  </si>
  <si>
    <t>ภาวะผู้นำของผู้บริการทุกระดับในหน่วยงาน ตามคู่มือประกันคุณภาพ</t>
  </si>
  <si>
    <t>ระดับความพึงพอใจของหน่วยงานและผู้ประเมินต่อประสิทธิผลการบริหารจัดการระบบและกลไกการประกันคุณภาพภายใน</t>
  </si>
  <si>
    <t>การตรวจสุขภาพประจำปี</t>
  </si>
  <si>
    <t>การสร้างเครือข่ายศิษย์เก่าผ่านการให้ข้อมูลข่าวสาร</t>
  </si>
  <si>
    <t>โครงการทุนเพื่อการศึกษาต่อของคณาจารย์</t>
  </si>
  <si>
    <t>ร้อยละความพึงพอใจของบุคลากร</t>
  </si>
  <si>
    <t>ร้อยละความพึงพอใจของผู้รับบริการ</t>
  </si>
  <si>
    <t>ร้อยละความพึงพอใจของผู้เข้าร่วมโครงการ</t>
  </si>
  <si>
    <t>ร้อยละของรายงานการเก็บรักษาเงินกองกลาง ให้เป็นปัจจุบัน</t>
  </si>
  <si>
    <t>โครงการพัฒนาทรัพยากรบุคคล</t>
  </si>
  <si>
    <t>จำนวนของผู้สนใจร่วมการจัดทำแผน</t>
  </si>
  <si>
    <t>บุคลากรเข้าพักหลัง 1</t>
  </si>
  <si>
    <t>บุคลากรเข้าพักหลัง 2</t>
  </si>
  <si>
    <t>จัดหาผู้เช่าร้านค้า</t>
  </si>
  <si>
    <t>ร้อยละ 80 ขึ้นไป</t>
  </si>
  <si>
    <t>ระดับความพึงพอใจของผู้เข้าพัก</t>
  </si>
  <si>
    <t>การประเมินภาวะผู้นำของผู้บริหารหน่วยงาน</t>
  </si>
  <si>
    <t>จัดทำรายงานส่งสำนักงานอธิการบดี</t>
  </si>
  <si>
    <t>โครงการการจัดทำแผนบริหารความเสี่ยง</t>
  </si>
  <si>
    <t>ร้อยละความสำเร็จของแผนบริหารความเสี่ยง</t>
  </si>
  <si>
    <t>ระบบการประเมินผลการปฏิบัติงานที่เป็นรูปธรรมและเป็นธรรม</t>
  </si>
  <si>
    <t>การบริหารผลการปฏิบัติงานเพื่อความสำเร็จขององค์กร</t>
  </si>
  <si>
    <t>ร้องละของการลดปริมาณการใช้กระดาษ โดยการรณรงค์ให้ใช้กระดาษ 2 หน้า</t>
  </si>
  <si>
    <t>ร้อยละของกระดาษที่ประหยัดได้</t>
  </si>
  <si>
    <t>โครงการสัมมนาเชิงปฏิบัติการ เรื่อง"การจัดทำสมรรถนะตามตำแหน่งงานของบุคลากรสายสนับสนุนและช่วยวิชาการ มหาวิทยาลัยเกษตรศาสตร์"</t>
  </si>
  <si>
    <t xml:space="preserve">ระดับความสำเร็จของการนำระบบการบริหารความเสี่ยงมาใช้ในกระบวนการบริหารงาน </t>
  </si>
  <si>
    <t>ระบบฐานข้อมูลบุคลากรงานพัฒนาและฝึกอบรม</t>
  </si>
  <si>
    <t>ระบบฐานข้อมูลบุคลากรใช้ในมหาวิทยาลัย</t>
  </si>
  <si>
    <t>ระบบฐานข้อมูลบุคลากรใช้งานในกองการเจ้าหน้าที่</t>
  </si>
  <si>
    <t xml:space="preserve">  - หลักเกณฑ์และประกาศหลักเกณฑ์วิธีการประเมินผลการปฏิบัติงานของพนักงานมหาวิทยาลัย พ.ศ. 2559</t>
  </si>
  <si>
    <t xml:space="preserve">  - โครงการฝึกอบรม "การบริหารและพัฒนาทรัพยากรบุคคลมหาวิทยาลัยเกษตรศาสตร์"</t>
  </si>
  <si>
    <t xml:space="preserve">   - ทักษะการวิเคราะห์งานและการจัดทำใบบอกลักษณะงานอย่างสร้างสรรค์</t>
  </si>
  <si>
    <t xml:space="preserve">    - การพัฒนานักทรัพยากรบุคคลมืออาชีพ</t>
  </si>
  <si>
    <t xml:space="preserve">   - การเรียกรายงานในระบบ ERP</t>
  </si>
  <si>
    <t>โครงการอบรมการปฐมพยาบาลเบื้องต้น (สำหรับนิสิต)</t>
  </si>
  <si>
    <t xml:space="preserve">   - โครงการจัดทำคู่มือการรับ-จ่ายเงินโครงการพัฒนาวิชาการ</t>
  </si>
  <si>
    <t xml:space="preserve">   - โครงการจัดทำคู่มือการจัดซื้อจัดจ้างตามพระราชบัญญัติการจัดซื้อจัดจ้างและการบริหารพัสดุภาครัฐ ฉบับใหม่</t>
  </si>
  <si>
    <t>ร้อยละของการบริการที่เป็นไปตามกำหนดเวลา (5 วันทำการ)</t>
  </si>
  <si>
    <t>ค่าเฉลี่ยความพึงพอใจ</t>
  </si>
  <si>
    <t xml:space="preserve">โครงการสำรวจความพึงพอใจของผู้รับบริการตามภารกิจต่างๆ </t>
  </si>
  <si>
    <t xml:space="preserve">    - โครงการจ่ายเงินผ่านระบบ Cash Management ของธนาคาร</t>
  </si>
  <si>
    <t xml:space="preserve">    - การจ่ายเงินสวัสดิการผ่านระบบ Cash Management ของธนาคาร</t>
  </si>
  <si>
    <t xml:space="preserve">    - โครงการพัฒนาระบบสารบรรณอิเล็กทรอนิกส์</t>
  </si>
  <si>
    <t xml:space="preserve">      - การอบรมเกี่ยวกับพระราชบัญญัติการจัดซื้อจัดจ้างและการบริหารพัสดุภาครัฐ</t>
  </si>
  <si>
    <t>การรายงานผลตามแผนปฏิบัติการในที่ประชุมต่อหัวหน้างาน</t>
  </si>
  <si>
    <t>โครงการส่งเสริมมาตรการอนุรักษ์พลังงาน (มาตรการประหยัดกระดาษ)</t>
  </si>
  <si>
    <t xml:space="preserve">   - การเบิกจ่ายผ่านระบบจัดซื้อจัดจ้าง</t>
  </si>
  <si>
    <t>จัดทำการเบิกเงินโครงการภายใน 3 วัน ไม่น้อยกว่า ร้อยละ 85 ของโครงการทั้งหมด</t>
  </si>
  <si>
    <t>จำนวนองค์ความรู้ด้านการวิจัย ด้านการสอน และด้านการบริหารจัดการ</t>
  </si>
  <si>
    <t xml:space="preserve">   ยุทธศาสตร์ที่ 3</t>
  </si>
  <si>
    <t xml:space="preserve">   ยุทธศาสตร์ที่ 4</t>
  </si>
  <si>
    <t>ก</t>
  </si>
  <si>
    <t>5</t>
  </si>
  <si>
    <t>โครงการการจัดทำแผนปฏิบัติการ (Action Plan)</t>
  </si>
  <si>
    <t>โครงการจัดทำระบบสารสนเทศเพื่อสนับสนุนการบริหารมหาวิทยาลัย        (2 ด้าน : พื้นที่อาคาร และ FTES)</t>
  </si>
  <si>
    <t>โครงการพัฒนาเวบไซต์กองวิเทศสัมพันธ์</t>
  </si>
  <si>
    <t>โครงการการพัฒนาระบบสารสนเทศเพื่องานวิเทศสัมพันธ์</t>
  </si>
  <si>
    <t xml:space="preserve">โครงการการจัดทำระบบสารสนเทศฐานข้อมูลบุคลากร มก. เพื่อการใช้งานภายในกองการเจ้าหน้าที่ </t>
  </si>
  <si>
    <t>โครงการการจัดทำระบบสารสนเทศฐานข้อมูลบุคลากร มก.เพื่อการใช้งานของส่วนงานภายในมหาวิทยาลัย</t>
  </si>
  <si>
    <t>โครงการการรวบรวมระบบสารสนเทศงานพัฒนาและฝึกอบรมเข้าสู่ระบบฐานข้อมูลบุคลากร มก.</t>
  </si>
  <si>
    <t>โครงการส่งเสริมการใช้ทรัพยากรร่วมกันในหน่วยงาน</t>
  </si>
  <si>
    <t>โครงการจัดทำฐานข้อมูลในการปฎิบัติงานด้านการเงินและทรัพย์สิน</t>
  </si>
  <si>
    <t>โครงการการใช้ข้อมูลสารสนเทศร่วมกันระหว่างหน่วยงานภายในและภายนอก</t>
  </si>
  <si>
    <t>การปรับปรุงฐานข้อมูลให้เป็นปัจจุบัน</t>
  </si>
  <si>
    <t>โครงการปรับปรุงเว็บไซต์เพื่อการประชาสัมพันธ์และเผยแพร่ข้อมูล/ข่าวสารของสำนักงานตรวจสอบภายใน</t>
  </si>
  <si>
    <t>ความคิดเห็นจากการรับบริการไม่น้อยกว่า 4.00</t>
  </si>
  <si>
    <t>ร้อยละ91.30</t>
  </si>
  <si>
    <t>ร้อยละ81</t>
  </si>
  <si>
    <t>ร้อยละ0.91</t>
  </si>
  <si>
    <t xml:space="preserve">ร้อยละ 90 </t>
  </si>
  <si>
    <t>ร้อยละ37.5</t>
  </si>
  <si>
    <t>1โครงการ</t>
  </si>
  <si>
    <t>ระยะเวลาการดำเนินการ</t>
  </si>
  <si>
    <t>5 วันทำการ</t>
  </si>
  <si>
    <t>โครงการปรับปรุงการทำงานด้วยระบบเทคโนโลยี : การจ่ายเงินผ่านระบบ cash management ของธนาคาร</t>
  </si>
  <si>
    <t>ร้อยละ 93.73</t>
  </si>
  <si>
    <t>37 ราย</t>
  </si>
  <si>
    <t>38 ราย/โครการ</t>
  </si>
  <si>
    <t>โครงการส่งเสริมกระบวนการสร้างเครือข่ายนิสิตสู่สถานประกอบการปรับเปลี่ยนเป็นโครงการประชาสัมพันธ์การมีงานทำสู่กลุ่มเป้าหมาย</t>
  </si>
  <si>
    <t>ร้อยละ96.11</t>
  </si>
  <si>
    <t>เปลี่ยนโครงการส่งเสริมสุขภาวะนิสิตเป็นโครงการจัดทำคู่มือระบบการดูแลและช่วยเหลือนิสิต มก.(สำหรับผู้ปกครอง) ประจำปีการศึกษา 2560</t>
  </si>
  <si>
    <t>โครงการจัดทำคู่มือระบบการดูแลและช่วยเหลือนิสิต มก. (สำหรับผู้ปกครอง ประจำปีการศึกษา 2560)</t>
  </si>
  <si>
    <t>จำนวนคู่มือ</t>
  </si>
  <si>
    <t>7,500 เล่ม</t>
  </si>
  <si>
    <t>โครงการเพื่อพัฒนาทักษะนิสิตพิการ</t>
  </si>
  <si>
    <t>โครงการอบรมเชิงปฏิบัติการเพื่อการส่งเสริมการทำงานด้านอาชีพ</t>
  </si>
  <si>
    <t>ร้อยละ 81.82</t>
  </si>
  <si>
    <t>97 คน</t>
  </si>
  <si>
    <t>อยู่ระหว่างการวัดผล</t>
  </si>
  <si>
    <t>ผลการดำเนินงานรอบ 6 เดือน</t>
  </si>
  <si>
    <t>อยู่ระหว่างการดำเนินการ</t>
  </si>
  <si>
    <t>ร้อยละ 45.11</t>
  </si>
  <si>
    <t>ร้อยละ 15</t>
  </si>
  <si>
    <t>ร้อยละ 76.76</t>
  </si>
  <si>
    <t>ยกเลิกโครงการสัมมนาเชิงปฏิบัติการสำหรับผู้ปฏิบัติงานด้านกยศ.และกรอ.มหาวิทยาลัยเกษตรศาสตร์ 4 วิทยาเขต เนื่องจากปีนี้ไม่ได้เป็นเจ้าภาพ</t>
  </si>
  <si>
    <t>2 เครือข่าย</t>
  </si>
  <si>
    <t>มีการปรับแผนปฏิบัติงานประจำปี 2560ในไตรมาส 2</t>
  </si>
  <si>
    <t>มีการลดขั้นตอนการทำงาน</t>
  </si>
  <si>
    <t>อย่างน้อย 1 กระบวนงาน</t>
  </si>
  <si>
    <t>การนำระบบ google drive มาใช้ในการทำงาน</t>
  </si>
  <si>
    <t>อยู่ระหว่างการนำเข้าข้อมูล</t>
  </si>
  <si>
    <t>โครงการประเมินคุณภาพภายใน ระดับวิทยาเขต</t>
  </si>
  <si>
    <t>รอดำเนินการ</t>
  </si>
  <si>
    <t>ร้อยละ 26.6</t>
  </si>
  <si>
    <t>6 โครงการ</t>
  </si>
  <si>
    <t>7 โครงการ</t>
  </si>
  <si>
    <t>3 ฐาน</t>
  </si>
  <si>
    <t>22.55 ล้านบาท</t>
  </si>
  <si>
    <t>22.22 ล้านบาท</t>
  </si>
  <si>
    <t>ร้อยละ95.83</t>
  </si>
  <si>
    <t>ร้อยละ90.59</t>
  </si>
  <si>
    <t>ร้อยละ66.67</t>
  </si>
  <si>
    <t>อยู่ระหว่างติดตามผลความคืบหน้า</t>
  </si>
  <si>
    <t>อยู่ระหว่างทดลองใช้งาน ระบบการประเมินผลการปฏิบัติงาน</t>
  </si>
  <si>
    <t>จำนวนผู้เข้าชม 1,113 คน (นับจากวันที่ 9 มกราคม 2560)</t>
  </si>
  <si>
    <t>ร้อยละ 37</t>
  </si>
  <si>
    <t>5 ครั้งใน 6 เดือน</t>
  </si>
  <si>
    <t>จะจัดโครงการในเดือนกรกฏาคม 2560</t>
  </si>
  <si>
    <t>โครงการเตรียมความพร้อมเพื่อการตรวจสอบบัญชีเงินรับฝากในระบบ KU-ERP ของคณะ สถาบัน สำนัก</t>
  </si>
  <si>
    <t>ร้อยละ92</t>
  </si>
  <si>
    <t>เข้าร่วมร้อยละ 100</t>
  </si>
  <si>
    <t>2 ชนิด</t>
  </si>
  <si>
    <t>กำหนดจัดวันที่ 23 มิถุนายน 2560</t>
  </si>
  <si>
    <t>ยกเลิกเนื่องจากเปลี่ยนระบบการประเมินเป็น EdPEX</t>
  </si>
  <si>
    <t>มีการประชุมคณะทำงานโครงการพัฒนาระบบเทคโนโลยีสารสนเทศตามแผนแม่บทเทคโนโลยีสารสนเทศ มก.ฯ</t>
  </si>
  <si>
    <t>ตามที่สำนักงานอธิการบดี ได้มีการจัดทำแผนปฏิบัติการ เพื่อติดตามและประเมินผลการดำเนินงานตามแผนของหน่วยงาน</t>
  </si>
  <si>
    <t>โครงการพัฒนานิสิตที่สอดคล้องกับกรอบมาตรฐานคุณวุฒิการศึกษาและอัตลักษณ์ของมก. (ต่อ)</t>
  </si>
  <si>
    <t>ต่ำกว่า</t>
  </si>
  <si>
    <t>สูงกว่า/เท่า</t>
  </si>
  <si>
    <t>อยู่ระหว่างดำเนินการจะแล้วเสร็จในเดือนมิถุนายน 2561</t>
  </si>
  <si>
    <t>จำนวนเอกสารประชาสัมพันธ์</t>
  </si>
  <si>
    <t xml:space="preserve">    ในการปฏิบัติงานของหน่วยงานในปีต่อไป</t>
  </si>
  <si>
    <t>&gt;ร้อยละ 80</t>
  </si>
  <si>
    <t>ใช้งบประมาณของ สกอ.</t>
  </si>
  <si>
    <t>ร้อยละความพึงพอใจของผู้รับบริการหลังเข้าร่วมโครงการด้านกายภาพ</t>
  </si>
  <si>
    <t>เปลี่ยนโครงการ QA สัญจร สำนักงานอธิการบดีเป็นโครงการ Value chain สำนักงานอธิการบดี</t>
  </si>
  <si>
    <t>โครงการแลกเปลี่ยนเรียนรู้ งานประชาสัมพันธ์ "เรื่องการสื่อสารภายในหน่วยงาน" (ต่อ)</t>
  </si>
  <si>
    <t>โครงการแลกเปลี่ยนเรียนรู้ งานสารบรรณ "เรื่องการจัดเก็บเอกสารตาม พรบ.จดหมายเหตุแห่งชาติ พ.ศ.2556" (เปลี่ยนชื่อโครงการ)</t>
  </si>
  <si>
    <t>โครงการแล้วเสร็จเมื่อ 13 ก.พ.60 และมีความพึงพอใจเท่ากับ 4.49</t>
  </si>
  <si>
    <t>โครงการแล้วเสร็จเมื่อ 25 มี.ค.60 และมีความพึงพอใจเท่ากับ4.04</t>
  </si>
  <si>
    <t>โครงการอบรมปฐมพยาบาลเบื้องต้นสำหรับบุคลากรสายมิใช่วิชาชีพ (เปลี่ยนโครงการ)</t>
  </si>
  <si>
    <t>ร้อยละของบุคลากรที่สามารถพัฒนาความรู้ภาษาอังกฤษจากจดหมายข่าว</t>
  </si>
  <si>
    <t>จำนวนระบบที่ได้รับการพัฒนาปรับปรุง</t>
  </si>
  <si>
    <t>โครงการสำรวจความพึงพอใจของผู้รับบริการด้านการบริหารงานบุคคล (ปรับแผนโครงการใหม่)</t>
  </si>
  <si>
    <t>คะแนน 4.00 ขึ้นไป</t>
  </si>
  <si>
    <t>อยู่ระหว่างดำเนินการออกแบบและจัดทำในรูปแบบการประเมินออนไลน์</t>
  </si>
  <si>
    <t>ร้อยละ 45 (ดำเนินการแล้วเสร็จตามแผน 5 โครงการ)</t>
  </si>
  <si>
    <t>ร้อยละ 100 โดยจัดการความเสี่ยงตามแผนบริหารความเสี่ยง 1 มาตรการแล้ว</t>
  </si>
  <si>
    <t>โครงการปรับปรุงงาน (ระดับบุคคล)</t>
  </si>
  <si>
    <t>โครงการปรับปรุงงาน (ระดับงาน)</t>
  </si>
  <si>
    <t>บุคลากรมีส่วนร่วมในกิจกรรมคุณภาพ</t>
  </si>
  <si>
    <t>อยู่ระหว่างดำเนินการ (เพิ่มโครงการ)</t>
  </si>
  <si>
    <t>ค่าเฉลี่ยความพึงพอใจ (ปรับตัวชี้วัด)</t>
  </si>
  <si>
    <t>ไม่ต่ำกว่า 3.51</t>
  </si>
  <si>
    <t>5,000 ฉบับ</t>
  </si>
  <si>
    <t>โครงการพัฒนาปรับปรุงการตรวจสอบสถานะของพัสดุและครุภัณฑ์ของกองกลางประจำปี</t>
  </si>
  <si>
    <t>อัตราส่วนของงานที่ส่งบุคลากรให้มีส่วนร่วมในกิจกรรมคุณภาพ (เปลี่ยนตัวชี้วัด)</t>
  </si>
  <si>
    <r>
      <rPr>
        <sz val="16"/>
        <color theme="1"/>
        <rFont val="Times New Roman"/>
        <family val="1"/>
      </rPr>
      <t>≥</t>
    </r>
    <r>
      <rPr>
        <sz val="16"/>
        <color theme="1"/>
        <rFont val="TH SarabunPSK"/>
        <family val="2"/>
      </rPr>
      <t>4/6</t>
    </r>
  </si>
  <si>
    <t>ประเด็นยุทธศาสตร์/     กลยุทธ์/แนวทางการดำเนินงาน</t>
  </si>
  <si>
    <t>ประเด็นยุทธศาสตร์/      กลยุทธ์/แนวทางการดำเนินงาน</t>
  </si>
  <si>
    <t>(ตามแผนยุทธศาสตร์มหาวิทยาลัยเกษตรศาสตร์ ระยะ 12 ปี พ.ศ.2560-2571)</t>
  </si>
  <si>
    <t>ผลการดำเนินงานรอบ 12 เดือน</t>
  </si>
  <si>
    <t>โครงการปรับปรุงงาน/ลดขั้นตอนการทำงาน (ต่อ)</t>
  </si>
  <si>
    <t xml:space="preserve">โครงการการจัดทำแผนบริหารความเสี่ยง </t>
  </si>
  <si>
    <t>8 ล้านบาท(เฉพาะฝ่ายตลาดนัด)</t>
  </si>
  <si>
    <t>วันที่ 1 ร้อยละ 92.9</t>
  </si>
  <si>
    <t>วันที่ 2 ร้อยละ 87.1</t>
  </si>
  <si>
    <t>11 ครั้ง</t>
  </si>
  <si>
    <t>ดำเนินการเรียบร้อยแล้วโดยได้คะแนนความคิดเห็นต่อภาวะผู้นำในภาพรวมของสำนักงานอธิการบดีเฉลี่ย 3.78</t>
  </si>
  <si>
    <t>3 ครั้ง</t>
  </si>
  <si>
    <t>10 ข้อ</t>
  </si>
  <si>
    <t>บุคลากรพึงพอใจต่อการจัดโครงการวันพัฒนาและปลูกต้นไม้ ในระดับมาก มีค่าเฉลี่ย 4.00</t>
  </si>
  <si>
    <t>ผู้เข้าร่วมโครงการมีความพึงพอใจในระดับ 4.18</t>
  </si>
  <si>
    <t>ระดับความรู้ของผู้เข้าร่วมโครงการ    ก่อน: 2.38 หลัง : 3.65</t>
  </si>
  <si>
    <t>ระดับความรู้ของผู้เข้าร่วมโครงการ    ก่อน: 2.76 หลัง : 3.92</t>
  </si>
  <si>
    <t>ส่งนักตรวจสอบภายในเข้าร่วมโครงการ 2 ครั้ง ดังนี้</t>
  </si>
  <si>
    <t>29 เรื่อง</t>
  </si>
  <si>
    <t>ร้อยละ 92</t>
  </si>
  <si>
    <t>ร้อยละ 86</t>
  </si>
  <si>
    <r>
      <rPr>
        <sz val="16"/>
        <rFont val="Times New Roman"/>
        <family val="1"/>
      </rPr>
      <t>≥</t>
    </r>
    <r>
      <rPr>
        <sz val="16"/>
        <rFont val="TH SarabunPSK"/>
        <family val="2"/>
      </rPr>
      <t xml:space="preserve"> 3</t>
    </r>
  </si>
  <si>
    <t>ร้อยละ 87.3</t>
  </si>
  <si>
    <t>8,000 เล่ม</t>
  </si>
  <si>
    <t>8 โครงการ</t>
  </si>
  <si>
    <t>11 โครงการ</t>
  </si>
  <si>
    <t>2 ฐานข้อมูล</t>
  </si>
  <si>
    <t>ร้อยละ 77.78</t>
  </si>
  <si>
    <t>7 ฐาน</t>
  </si>
  <si>
    <t>1ฉบับ</t>
  </si>
  <si>
    <t>ร้อยละ 97.22</t>
  </si>
  <si>
    <t>0 ราย</t>
  </si>
  <si>
    <t>253 ราย</t>
  </si>
  <si>
    <t>ครั้งที่ 1 จำนวน 38 คน</t>
  </si>
  <si>
    <t>ครั้งที่ 2 จำนวน 37 คน</t>
  </si>
  <si>
    <t>ครั้งที่ 3 จำนวน 15 คน</t>
  </si>
  <si>
    <t>96 ราย</t>
  </si>
  <si>
    <t>4 คน</t>
  </si>
  <si>
    <t>ดำเนินการแล้ว</t>
  </si>
  <si>
    <t>ระดับความรู้ของผู้เข้าร่วมโครงการ 3.73</t>
  </si>
  <si>
    <t>บุคลากรสำนักงานตรวจสอบภายในมีความพึงพอใจในระดับ 4.56</t>
  </si>
  <si>
    <t>ร้อยละ 91.5</t>
  </si>
  <si>
    <t>ร้อยละ 83</t>
  </si>
  <si>
    <t>ยังไม่ได้จัดโครงการ</t>
  </si>
  <si>
    <t>ค่าเฉลี่ย 3.73</t>
  </si>
  <si>
    <t>5 ข้อ</t>
  </si>
  <si>
    <t>21.7ล้านบาท</t>
  </si>
  <si>
    <t>10.5ล้านบาท</t>
  </si>
  <si>
    <t>ร้อยละ 98.24</t>
  </si>
  <si>
    <t>ร้อยละ 66.67</t>
  </si>
  <si>
    <t>ร้อยละ 87</t>
  </si>
  <si>
    <t>ร้อยละ 84.52</t>
  </si>
  <si>
    <t>ไม่ได้ดำเนินการ</t>
  </si>
  <si>
    <t>ร้อยละ 91.30</t>
  </si>
  <si>
    <t>3 เครือข่าย (เครือข่ายรองคณบดี/รองผู้อำนวยการฝ่ายประกันคุณภาพ,เครือข่าย15สถาบัน,CIQA)</t>
  </si>
  <si>
    <t>ยกเลิกโครงการ</t>
  </si>
  <si>
    <t xml:space="preserve"> ร้อยละ 85.71</t>
  </si>
  <si>
    <t>6 ผลงาน</t>
  </si>
  <si>
    <t>ร้อยละ 85.71</t>
  </si>
  <si>
    <t>ดำเนินการ 20%</t>
  </si>
  <si>
    <t>ไม่ได้ดำเนินการแต่เข้าร่วมกับมหาวิทยาลัย</t>
  </si>
  <si>
    <t>ร้อยละ 78.82</t>
  </si>
  <si>
    <t>มีการเสนอขออนุมัติงบประมาณดำเนินการฐานข้อมูลด้านประกันคุณภาพ</t>
  </si>
  <si>
    <t>อยู่ระหว่างรวบรวมข้อมูลเนื่องจากยังไม่เสร็จสิ้นกระบวนการ</t>
  </si>
  <si>
    <t>ตามเป้า</t>
  </si>
  <si>
    <t>ยังไม่เสร็จ</t>
  </si>
  <si>
    <t>ยกเลิก</t>
  </si>
  <si>
    <t>ต่ำกว่าเป้า</t>
  </si>
  <si>
    <t>สูงกว่าเป้า</t>
  </si>
  <si>
    <t>ร้อยละ 88</t>
  </si>
  <si>
    <t>เปลี่ยน</t>
  </si>
  <si>
    <t>ร้อยละ 83.50</t>
  </si>
  <si>
    <t>65,086,960.58 บาท</t>
  </si>
  <si>
    <t>89,395,027.08 บาท</t>
  </si>
  <si>
    <t>ยกเลิก/เปลี่ยนโครงการ</t>
  </si>
  <si>
    <t>ยังไม่เสร็จ/ยกเลิก</t>
  </si>
  <si>
    <t>โครงการ</t>
  </si>
  <si>
    <t>ติดตามผลตามแผนดำเนินงานประจำปี2560จำนวน2ครั้งคือรอบ6เดือนผ่านGoogle formพร้อมทำบทสรุปสำหรับผู้บริหารเสนอรักษาการแทนรองอธิการบดีฝ่ายพัฒนาเชิงยุทธศาสตร์ฯและรอบ 12 เดือน จัดทำบทสรุปสำหรับผู้บริหารเพื่อเสนอผู้บริหารและการประชุมคณะกรรมการประจำสำนักงานทรัพย์สินต่อไป</t>
  </si>
  <si>
    <t>กรรมการประเมินฯ 4.21 หน่วยงาน 4.42</t>
  </si>
  <si>
    <t>ดำเนินการ</t>
  </si>
  <si>
    <t>ประมาณ15ล้านบาท</t>
  </si>
  <si>
    <t>22.22ล้านบาท</t>
  </si>
  <si>
    <t>4.68 (เฉพาะฝ่ายตลาดนัด)</t>
  </si>
  <si>
    <t>แนวทาง/คู่มือการตรวจสอบ</t>
  </si>
  <si>
    <t xml:space="preserve">1.การนำระบบ google driveมาใช้ในการทำงาน (งานตรวจสอบ)   </t>
  </si>
  <si>
    <t>ยังไม่ได้สรุปผล</t>
  </si>
  <si>
    <t>วิทยาเขตกำแพงแสน 3.85</t>
  </si>
  <si>
    <t>ร้อยละ 0.91</t>
  </si>
  <si>
    <t>ยังไม่แล้วเสร็จ</t>
  </si>
  <si>
    <t>ยุทธ์3</t>
  </si>
  <si>
    <t>ยุทธ4</t>
  </si>
  <si>
    <t>ระดับความพึงพอใจของผู้พักอาศัยฯ หลังที่ 1 เท่ากับ 4.09 และหลังที่ 2 เท่ากับ 3.99 รวม 4.04</t>
  </si>
  <si>
    <t xml:space="preserve"> ยุทธศาสตร์ที่ 4 </t>
  </si>
  <si>
    <t xml:space="preserve">แผนปฏิบัติการ (Action Plan) 
   ประจำปีงบประมาณ พ.ศ.2561 </t>
  </si>
  <si>
    <t>เป้าหมายผลผลิต พ.ศ.2561</t>
  </si>
  <si>
    <t xml:space="preserve">โครงการประเมินภาวะผู้นำตามหลักธรรมาภิบาลของผู้บริหาร </t>
  </si>
  <si>
    <t>เป้าหมายผลผลิต
พ.ศ.2560 (เพื่อเป็นข้อมูลในการกำหนดเป้าหมายปี 2561)</t>
  </si>
  <si>
    <t>แนวทางการพัฒนา</t>
  </si>
  <si>
    <t>5.โครงการพัฒนาและต่อยอดองค์ความรู้ในหลักสูตร และสาขาวิชา</t>
  </si>
  <si>
    <t>1.โครงการพัฒนาศักยภาพบุคลากรสายวิชาการเพื่อเพิ่มประสิทธิภาพการเรียนการสอน</t>
  </si>
  <si>
    <t>2.โครงการสนับสนุนทุนการศึกษาบัณฑิตศึกษา</t>
  </si>
  <si>
    <t>3.โครงการสนับสนุนทุนพัฒนาอาจารย์</t>
  </si>
  <si>
    <t>4.โครงการสนับสนุนทุนการศึกษาบัณฑิตเกียรตินิยมเพื่อพัฒนาเป็นอาจารย์ประจำของมหาวิทยาลัย</t>
  </si>
  <si>
    <t>1.โครงการพัฒนาภาษาต่างประเทศให้กับนิสิต คณาจารย์และบุคลากร</t>
  </si>
  <si>
    <t>1. โครงการพัฒนาหลักสูตรนานาชาติ</t>
  </si>
  <si>
    <t>2. โครงการพัฒนาหลักสูตรในสาขาที่มหาวิทยาลัยเกษตรศาสตร์มีความเชี่ยวชาญและโดดเด่น</t>
  </si>
  <si>
    <t>3. โครงการพัฒนาหลักสูตรที่ตอบสนองความต้องการของสังคม</t>
  </si>
  <si>
    <t>4. โครงการหลักสูตรควบระดับปริญญาตรี 2 ปริญญา และหลักสูตรควบปริญญาโท 2 ปริญญา</t>
  </si>
  <si>
    <t>5.โครงการพัฒนารายวิชาจากการนำผลงานวิจัยและผลงานวิชาการมาบูรณาการเพื่อการจัดการเรียนการสอน</t>
  </si>
  <si>
    <t>6.โครงการส่งเสริมเทคโนโลยีและนวัตกรรมการเรียนการสอน</t>
  </si>
  <si>
    <t>7.โครงการเสริมสร้างบรรยากาศการเรียนการสอนให้มีความเป็นนานาชาติ</t>
  </si>
  <si>
    <t>8.โครงการรับนิสิตชาวต่างชาติ</t>
  </si>
  <si>
    <t>9.โครงการส่งเสริมการจ้างอาจารย์ชาวต่างชาติ</t>
  </si>
  <si>
    <t>10.โครงการพัฒนาคุณภาพทางวิชาการในทุกวิทยาเขต</t>
  </si>
  <si>
    <t>11.โครงการเสริมสร้างการผลิตผลงานวิชาการในสาขาที่เชี่ยวชาญเพื่อการเผยแพร่ผลงาน</t>
  </si>
  <si>
    <t>12.โครงการพัฒนาคณาจารย์ให้มีคุณวุฒิและตำแหน่งทางวิชาการ</t>
  </si>
  <si>
    <t>13.โครงการส่งเสริมการสร้างเครือข่ายความร่วมมือทางวิชาการกับหน่วยงานต่าง ๆ</t>
  </si>
  <si>
    <t>1.โครงการพัฒนางานและปรับปรุงกระบวนการทำงานด้านสหกิจศึกษากับหน่วยงานภาครัฐและเอกชน</t>
  </si>
  <si>
    <t>2.โครงการส่งเสริมกระบวนการคัดเลือกนักเรียนที่มีคุณภาพเข้ามาศึกษาต่อในมหาวิทยาลัย</t>
  </si>
  <si>
    <t>1.โครงการปรับปรุงกระบวนการ กฎเกณฑ์ และข้อบังคับการรับนิสิต</t>
  </si>
  <si>
    <t>1.โครงการส่งเสริมการพัฒนานิสิตและการสร้างผลงานนิสิต</t>
  </si>
  <si>
    <t>2.โครงการพัฒนานิสิตให้เป็นผู้ช่วยสอน</t>
  </si>
  <si>
    <t>1.โครงการส่งเสริมการเผยแพร่และทำนุบำรุงศาสนา ศิลปะ และวัฒนธรรมไทยให้แก่นิสิต บุคลากร และประชาชน</t>
  </si>
  <si>
    <t>2.โครงการสนับสนุนการเสนอศาสนา ศิลปะ วัฒนธรรมไทยและเอกลักษณ์ความเป็นไทยสู่เวทีสากล</t>
  </si>
  <si>
    <t>3.โครงการสร้างเครือข่ายความร่วมมือ เพื่อนำองค์ความรู้ด้านศาสนา ศิลปะ วัฒนธรรม และภูมิปัญญาของไทย เพื่อการอนุรักษ์ ฟื้นฟู และเผยแพร่สู่ชุมชนและสังคม</t>
  </si>
  <si>
    <t>1.โครงการพัฒนาระบบประเมินผู้บริหารและบุคลากร</t>
  </si>
  <si>
    <t>1.โครงการจัดทำแผนพัฒนารายบุคคลและติดตามประเมินผลการพัฒนาบุคลากรรายบุคคล</t>
  </si>
  <si>
    <t>(หน่วยงานสามารถเพิ่มโครงการที่สอดรับกับโครงการของมหาวิทยาลัยตามกลยุทธ์ที่สอดคล้องกับกลยุทธ์ของสำนักงานอธิการบดีลงในแผนปฏิบัติราชการได้)</t>
  </si>
  <si>
    <t xml:space="preserve">แผนปฏิบัติการ (Action Plan) 
ประจำปีงบประมาณ พ.ศ.2561 </t>
  </si>
  <si>
    <t>โครงการใหม่ตามแผนยุทธศาสตร์ของมหาวิทยาลัย</t>
  </si>
  <si>
    <t>1.โครงการพัฒนาระบบการเงิน และการบัญชี</t>
  </si>
  <si>
    <t>1.โครงการมหาวิทยาลัยสีเขียว (Green University)</t>
  </si>
  <si>
    <t>1.โครงการพัฒนากระบวนการทำงานให้มีประสิทธิภาพ</t>
  </si>
  <si>
    <t>2.โครงการจัดทำแผนประชาสัมพันธ์</t>
  </si>
  <si>
    <t>3.โครงการปรับปรุงกระบวนการประชาสัมพันธ์ในเชิงรุก</t>
  </si>
  <si>
    <t>4.โครงการถ่ายทอดนโยบายของมหาวิทยาลัยไปสู่การปฏิบัติ</t>
  </si>
  <si>
    <t>1.โครงการปรับปรุงและพัฒนาหลักเกณฑ์ กฎ ระเบียบ ในการบริหารงานเพื่อเพิ่มประสิทธิภาพในการบริหารงาน</t>
  </si>
  <si>
    <t>2.โครงการพัฒนาและสร้างสรรค์ผลงานเพื่อการพัฒนาประเทศอย่างยั่งยืน</t>
  </si>
  <si>
    <t>3.โครงการส่งเสริมการใช้ทรัพยากรร่วมกันในหน่วยงานและระหว่างหน่วยงาน</t>
  </si>
  <si>
    <t>4.โครงการส่งเสริมความร่วมมือด้านการประชาสัมพันธ์กับหน่วยงานภายนอก</t>
  </si>
  <si>
    <t>1.โครงการส่งเสริมการบริหารงานแบบธรรมาภิบาล</t>
  </si>
  <si>
    <t>2.โครงการลดค่าใช้จ่ายโดยการบริหารทรัพยากรเพื่อให้เกิดความคุ้มค่า</t>
  </si>
  <si>
    <t>3.โครงการส่งเสริมมาตรการอนุรักษ์พลังงาน</t>
  </si>
  <si>
    <t>1.โครงการพัฒนาผู้บริหารให้เป็นมืออาชีพ</t>
  </si>
  <si>
    <t>2.โครงการเสริมสร้างความร่วมมือ บูรณาการข้อมูลและองค์ความรู้ไปสู่มหาวิทยาลัยแห่งเศรษฐกิจและสังคมดิจิตอล</t>
  </si>
  <si>
    <t>1.โครงการวิจัยสถาบันเพื่อการพัฒนาองค์กร</t>
  </si>
  <si>
    <t>1.โครงการพัฒนารายได้จากการดำเนินงานตามภารกิจ</t>
  </si>
  <si>
    <t>1.โครงการบริหารจัดการทรัพย์สิน และสิทธิประโยชน์พื่อการพึ่งพาตนเอง</t>
  </si>
  <si>
    <t>1.โครงการพัฒนาระบบเทคโนโลยีสารสนเทศเพื่อการบริหารจัดการ</t>
  </si>
  <si>
    <t>1.โครงการจัดทำแผนปฏิบัติการ (Action Plan) ของมหาวิทยาลัย</t>
  </si>
  <si>
    <t>1.โครงการพัฒนาวิทยาเขตตามภูมิสังคม และเชื่อมโยงกับศาสตร์การเกษตร เพื่อการปฏิบัติภารกิจอย่างเข้มแข็งและยั่งยืน</t>
  </si>
  <si>
    <t>1.โครงการประเมินผลการดำเนินงานของส่วนงานทุกระดับ</t>
  </si>
  <si>
    <t>(โครงการเดิมของปี 2560 และโครงการปี 61 ของมหาวิทยาลัย)</t>
  </si>
  <si>
    <t>จำนวนองค์ความรู้ในหน่วยงาน</t>
  </si>
  <si>
    <t>ร้อยละของบุคลากรที่สอบผ่านการทดสอบความรู้ และทักษะทางวิชาชีพ</t>
  </si>
  <si>
    <t xml:space="preserve">โครงการบริการสุขภาพปฐมภูมิ </t>
  </si>
  <si>
    <t>ร้อยละของหอพักและสโมสรที่ส่งตัวแทนเข้าอบรมเป็นเครือข่ายสถานพยาบาล</t>
  </si>
  <si>
    <t>ร้อยละบุคลากรมีส่วนร่วมในกิจกรรมคุณภาพ</t>
  </si>
  <si>
    <t>บุคลากรมีส่วนร่วมในกิจกรรมจัดการความเสี่ยง</t>
  </si>
  <si>
    <t>โครงการพัฒนาระบบงานคดีอิเล็กทรอนิกส์</t>
  </si>
  <si>
    <t>โครงการทบทวนการปรับโครงสร้างองค์กร</t>
  </si>
  <si>
    <t>จำนวนกิจกรรมที่ดำเนินการภายใต้โครงการงานเชิงรุกแล้วเสร็จ</t>
  </si>
  <si>
    <t>โครงการ KU Ambassador : Ambssador Camp</t>
  </si>
  <si>
    <t>จำนวนนิสิตที่เข้าร่วม</t>
  </si>
  <si>
    <t>5 คน</t>
  </si>
  <si>
    <t>โครงการ KU Ambassador : Ambssador tour</t>
  </si>
  <si>
    <t>โครงการ KU Ambassador : Ambssador talk</t>
  </si>
  <si>
    <t>โครงการส่งเสริมกระบวนการสร้างเครือข่ายนิสิตสู่ธุรกิจ start up</t>
  </si>
  <si>
    <t>จำนวนนิสิตที่เข้าร่วมกลุ่มเครือข่าย Start up</t>
  </si>
  <si>
    <t>โครงการส่งเสริมกระบวนการสร้างเครือข่ายนิสิตKU ผึ้งงาน 4.0</t>
  </si>
  <si>
    <t>โครงการสัมมนาอาจารย์ที่ปรึกษาหอพัก</t>
  </si>
  <si>
    <t>ร้อยละของอาจารย์ที่เข้าร่วมโครงการจากกลุ่มเป้าหมาย</t>
  </si>
  <si>
    <t>30 คน</t>
  </si>
  <si>
    <t>โครงการสัมมนาผู้นำนิสิตหอพัก</t>
  </si>
  <si>
    <t>ร้อยละของนิสิตเข้าร่วมโครงการ</t>
  </si>
  <si>
    <t>โครงการสัมมนาอาจารย์ที่ปรึกษาองค์กรกิจกรรมนิสิต</t>
  </si>
  <si>
    <t>ร้อยละของอาจารย์ที่เข้าร่วมโครงการ</t>
  </si>
  <si>
    <t>โครงการสัมมนาผู้นำกิจกรรมนิสิต</t>
  </si>
  <si>
    <t>ระดับความพึงพอใจของผู้เข้าร่วมโครงการในระดับดีมาก</t>
  </si>
  <si>
    <t>โครงการจัดทำคู่มือประชาสัมพันธ์ศูนย์ Happy Place Center</t>
  </si>
  <si>
    <t>5,000 เล่ม</t>
  </si>
  <si>
    <t>โครงการจัดทำคู่มือการให้บริการเพื่อส่งเสริม และพัฒนาสุขภาวะ</t>
  </si>
  <si>
    <t>โครงการเสวนาเพื่อพัฒนาสุขภาวะ</t>
  </si>
  <si>
    <t>ร้อยละของนิสิตที่เข้าร่วมโครงการได้รับประโยชน์ในระดับดีมาก</t>
  </si>
  <si>
    <t>โครงการสัมมนาบุคลากรกองกิจการนิสิต "การเพิ่มประสิทธิภาพในการให้บริการ"</t>
  </si>
  <si>
    <t>โครงการพัฒนาทักษะความรู้เพื่อการดำเนินงานด้านกิจการนิสิต</t>
  </si>
  <si>
    <t>การประชุมคณะกรรมการบริหารกิจการนิสิต</t>
  </si>
  <si>
    <t>เดือนละ 1 ครั้ง</t>
  </si>
  <si>
    <t>การสำรวจความพึงพอใจของผู้รับบริการตามภารกิจต่างๆ</t>
  </si>
  <si>
    <t>โครงการสัมมนากิจการนิสิตเพื่อจัดทำแผนยุทธศาสตร์การพัฒนานิสิต</t>
  </si>
  <si>
    <t>การจัดทำรายงานประจำปี</t>
  </si>
  <si>
    <t>รายงานประจำปี</t>
  </si>
  <si>
    <t>โครงการพัฒนาศักยภาพบุคลากร</t>
  </si>
  <si>
    <t>การอนุรักษ์การใช้พลังงานและลดการใช้วัสดุสิ้นเปลืองภายในกองกลาง</t>
  </si>
  <si>
    <t>โครงการจัดการความรู้ภายในกองกลาง (KM)</t>
  </si>
  <si>
    <t>2 โครงการ/ปี</t>
  </si>
  <si>
    <t>การจัดทำแผนพัฒนารายบุคคลและติดตามประเมินผลการพัฒนาบุคลากรรายบุคคล</t>
  </si>
  <si>
    <t>1 งาน</t>
  </si>
  <si>
    <t>1 ครั้ง/ปี</t>
  </si>
  <si>
    <t>โครงการพัฒนาปรับปรุงการตรวจสอบพัสดุและครุภัณฑ์ประจำปีของกองกลาง โดยใช้เครื่องสแกนบาร์โค้ด</t>
  </si>
  <si>
    <t>มีรายงานการตรวจพัสดุและครุภัณฑ์ประจำปีที่ถูกต้องและจัดส่งกองคลังได้ตามระยะเวลาที่กำหนด</t>
  </si>
  <si>
    <t>1 ฉบับ/ปี</t>
  </si>
  <si>
    <t>ระบบเอกสรอิเล็กทรอนิกส์ (e-Document)</t>
  </si>
  <si>
    <t>เพิ่มขึ้น 1 ระดับ</t>
  </si>
  <si>
    <t>โครงการอบรมคณะกรรมการตรวจสอบภายในประจำ คณะ สถาบัน สำนัก</t>
  </si>
  <si>
    <t>ระดับความรู้ของคณะกรรมการตรวจสอบภายในเพิ่มขึ้นหลังจากการอบรม</t>
  </si>
  <si>
    <t>โครงการเตรียมความพร้อมเพื่อการตรวจสอบ</t>
  </si>
  <si>
    <t>แผนพัฒนาบุคลากรรายบุคคล</t>
  </si>
  <si>
    <t>ร้อยละของบุคลากรที่ได้รับการพัฒนาความรู้และพัฒนาความรู้และทักษะวิชาชีพตามแผนพัฒนาบุคลากร</t>
  </si>
  <si>
    <t>โครงการจัดการองค์ความรู้นักตรวจสอบภายใน</t>
  </si>
  <si>
    <t>การสำรวจความเชื่อมั่นและความพึงพอใจของผู้รับบริการ</t>
  </si>
  <si>
    <t>ระดับความเชื่อมั่นและความพึงพอใจของผู้รับบริการ</t>
  </si>
  <si>
    <t>โครงการพัฒนาระบบเทคโนโลยีสารสนเทศเพื่อการบริหารจัดการ</t>
  </si>
  <si>
    <t>จำนวนโปรแกรมที่ใช้ในการตรวจสอบ</t>
  </si>
  <si>
    <t>1 โปรแกรม</t>
  </si>
  <si>
    <t>การประเมินตนเองตามแนวทางการประเมินตนเองของหน่วยงานตรวจสอบภายในของส่วนราชการ (กรมบัญชีกลาง)</t>
  </si>
  <si>
    <t>ผลการประเมินตนเองประจำปีเป็นไปตามมาตรฐานวิชาชีพการตรวจสอบภายใน</t>
  </si>
  <si>
    <t>54 ล้านบาท</t>
  </si>
  <si>
    <t>36 ล้านบาท</t>
  </si>
  <si>
    <t>6 ล้านบาท (ฝ่ายตลาดนัด)</t>
  </si>
  <si>
    <t>203 ล้านบาท</t>
  </si>
  <si>
    <t>ร้อยละ 95</t>
  </si>
  <si>
    <t>โครงการประกวดผลงานการปรับปรุงกระบวนการทำงาน การสร้างนวัตกรรมการทำงาน ด้วยหัวใจ กองการเจ้าหน้าที่ "Modern Mind"</t>
  </si>
  <si>
    <t>จำนวนผลงานที่ปรับปรุง</t>
  </si>
  <si>
    <t>3 ผลงาน</t>
  </si>
  <si>
    <t>2 แนวทาง</t>
  </si>
  <si>
    <t>จำนวนของผู้เข้าร่วมโครงการที่ยื่นขอตำแหน่ง ผศ.</t>
  </si>
  <si>
    <t>191 คน</t>
  </si>
  <si>
    <t>จำนวนของผู้เข้าร่วมโครงการที่ยื่นขอตำแหน่ง รศ.</t>
  </si>
  <si>
    <t>63 คน</t>
  </si>
  <si>
    <t>โครงการเพิ่มศาสตราจารย์แบบก้าวกระโดด</t>
  </si>
  <si>
    <t>จำนวนของผู้เข้าร่วมโครงการที่ยื่นขอตำแหน่ง ศ.</t>
  </si>
  <si>
    <t>10 คน</t>
  </si>
  <si>
    <t>โครงการจัดทำแนวทางเพิ่มบุคลากรหลังปริญญาเอก (Post Doctoral)</t>
  </si>
  <si>
    <t xml:space="preserve">จำนวนแนวทางเพิ่มบุคลากรสายวิชาการระดับหลังปริญญาเอกต่อผู้บริหารมหาวิทยาลัย Post Doctoral </t>
  </si>
  <si>
    <t>ระดับความสำเร็จในการจัดทำแผนการจัดการความรู้ต่อคณะกรรมการการจัดการความรู้ มก.</t>
  </si>
  <si>
    <t>แผนจัดการความรู้</t>
  </si>
  <si>
    <t>โครงการพัฒนาทักษะภาษาอังกฤษเพื่อการสื่อสารในการทำงานของบุคลากร กงอการเจ้าหน้าที่ English for we</t>
  </si>
  <si>
    <t>ไม่น้อยกว่า 20 คน</t>
  </si>
  <si>
    <t>จำนวนบุคลากรผู้ผ่านการทดสอบ</t>
  </si>
  <si>
    <t>จำนวนระเบียบที่ได้รับการปรับปรุงและผ่านที่ประชุมคณะอนุกรรมการบริหารงานบุคคลฯ</t>
  </si>
  <si>
    <t>7 ระเบียบ/หลักเกณฑ์</t>
  </si>
  <si>
    <t>โครงการลดค่าใช้จ่ายโดยการบริหารทรัพยากรเพื่อให้เกิดความคุ้มค่า</t>
  </si>
  <si>
    <t>จำนวนกระดาษที่ลดลง</t>
  </si>
  <si>
    <t>5,000 แผ่นต่อปี</t>
  </si>
  <si>
    <t>โครงการพัฒนาผู้บริหารให้เป็นมืออาชีพ</t>
  </si>
  <si>
    <t>ร้อยละของจำนวนผู้เข้าร่วมโครงการที่มีระดับสมรรถนะทางการบริหารเป็นไปตามที่มหาวิทยาลัยกำหนด</t>
  </si>
  <si>
    <t>ร้อยละ 60</t>
  </si>
  <si>
    <t>โครงการการจัดทำระบบสารสนเทศฐานข้อมูลประวัติบุคลากร มก.เพื่อการใช้งานภายในกองการเจ้าหน้าที่</t>
  </si>
  <si>
    <t>ระดับความสำเร็จในการจัดทำระบบฐานข้อมูลประวัติบุคลากรใช้งานในกองการเจ้าหน้าที่</t>
  </si>
  <si>
    <t>ระบบสามารถเปิดใช้งานได้</t>
  </si>
  <si>
    <t>โครงการการปรับปรุงระบบสารสนเทศงานพัฒนาและฝึกอบรม</t>
  </si>
  <si>
    <t>โครงการการปรับปรุงระบบสารสนเทศด้านสวัสดิการและสิทธิประโยชน์</t>
  </si>
  <si>
    <t>โครงการการจัดทำระบบสารสนเทศฐานข้อมูลบุคลากร มก.เพื่อการใช้งานภายในมหาวิทยาลัย</t>
  </si>
  <si>
    <t>จำนวนระบบฐานข้อมูลบุคลากรงานพัฒนาและฝึกอบรมที่ได้รับการปรับปรุง</t>
  </si>
  <si>
    <t>จำนวนระบบฐานข้อมูลบุคลากรด้านสวัสิการและสิทธิประโยชน์ที่ได้รับการปรับปรุง</t>
  </si>
  <si>
    <t>จำนวนระบบฐานข้อมูลบุคลากรด้านการบริหารทรัพยากรบุคคลที่นำมาใช้ภายในมหาวิทยาลัย ได้แก่ โครงสร้างองค์กร อัตรากำลัง และการรับสมัครงาน</t>
  </si>
  <si>
    <t>จำนวน 2 ระบบ</t>
  </si>
  <si>
    <t>3 ระบบ</t>
  </si>
  <si>
    <t>โครงการบริหารผลการปฏิบัติงานเพื่อความสำเร็จขององค์กร (PMS)</t>
  </si>
  <si>
    <t>ร้อยละส่วนงานที่นำระบบไปใช้</t>
  </si>
  <si>
    <t>โครงการจัดทำแผนพัฒนารายบุคลากรและติดตามประเมินผลการพัฒนาบุคลากรรายบุคคล มก.</t>
  </si>
  <si>
    <t>ร้อยละบุคลากรที่มีแผนพัฒนารายบุคคลและประเมินการพัฒนารายบุคคล มก.</t>
  </si>
  <si>
    <t>โครงการสัมมนาเชิงปฏิบัติการ "การจัดทำสมรรถนะตามตำแหน่งของบุคลากรสายสนับสนุนและช่วยวิชาการมหาวิทยาลัยเกษตรศาสตร์"</t>
  </si>
  <si>
    <t>จำนวนตำแหน่งที่มีการจัดทำสมรรถนะ</t>
  </si>
  <si>
    <t>โครงการจัดทำแผนพัฒนารายบุคลากร กองการเจ้าหน้าที่ และติดตามประเมินผลการพัฒนาบุคลากรรายบุคคล กองการเจ้าหน้าที่</t>
  </si>
  <si>
    <t>ร้อยละบุคลากรที่มีแผนพัฒนารายบุคคลและประเมินการพัฒนาบุคลากรรายบุคคล กองการเจ้าหน้าที่</t>
  </si>
  <si>
    <t>โครงการจัดทำมาตรฐานกำหนดตำแหน่ง</t>
  </si>
  <si>
    <t>ร้อยละของตำแหน่งงานที่มีการร่างปรับปรุงมาตรฐานกำหนดตำแหน่ง</t>
  </si>
  <si>
    <t>โครงการพัฒนามาตรฐานระบบการสรรหาและคัดเลือกบุคคล</t>
  </si>
  <si>
    <t>ระดับความสำเร็จของการพัฒนาระบบการสรรหาและคัดเลือกบุคคล</t>
  </si>
  <si>
    <t>ถ่ายทอดงานผ่านระบบ Coaching</t>
  </si>
  <si>
    <t>3 คู่</t>
  </si>
  <si>
    <t>เข้าร่วมร้อยละ 80 ของจำนวนบุคลากร</t>
  </si>
  <si>
    <t>2 สื่อ/ช่องทาง</t>
  </si>
  <si>
    <t>จัดทำการเบิกเงินโครงการภายใน 3 วัน ไม่น้อยกว่าร้อยละ 90 ของโครงการทั้งหมด</t>
  </si>
  <si>
    <t>แผนปฏิบัติงานประจำปี 2561</t>
  </si>
  <si>
    <t>กระบวนการ 6 ข้อ</t>
  </si>
  <si>
    <t>จัดทำ TOR</t>
  </si>
  <si>
    <t>โครงการการประเมินคุณภาพตามเกณฑ์ความเป็นเลิศ EdPEX</t>
  </si>
  <si>
    <t>จำนวนคณะ/หน่วยงานที่ผ่านการประเมินตามแนวทางการประเมิน KU EdPEX</t>
  </si>
  <si>
    <t>ระดับคะแนน 3 จาก 5 คะแนน</t>
  </si>
  <si>
    <t>โครงการรางวัลคุณภาพ</t>
  </si>
  <si>
    <t>มีผลงานส่งเข้ามาเพิ่มขึ้น</t>
  </si>
  <si>
    <t>ผู้เข้าร่วมโครงการมีความพึงพอใจ</t>
  </si>
  <si>
    <t>มีผลงานส่งเข้าร่วมเพิ่มขึ้น ไม่น้อยกว่าร้อยละ 10</t>
  </si>
  <si>
    <t>ผู้เข้าร่วมโครงการมีความพึงพอใจอยู่ในระดับมาก</t>
  </si>
  <si>
    <t>จำนวนส่วนงานที่ผ่านการประเมิน</t>
  </si>
  <si>
    <t>กลยุทธ์มหาวิทยาลัยที่ 1 การบริหารและพัฒนาการเรียนการสอน</t>
  </si>
  <si>
    <t>กลยุทธ์มหาวิทยาลัยที่ 2 การบริหารและพัฒนาหลักสูตร</t>
  </si>
  <si>
    <t>กลยุทธ์มหาวิทยาลัยที่ 3 การพัฒนาคุณภาพนิสิต</t>
  </si>
  <si>
    <t>กลยุทธ์มหาวิทยาลัยที่ 4 การทำนุบำรุงศิลปะและวัฒนธรรม</t>
  </si>
  <si>
    <t>กลยุทธ์มหาวิทยาลัยที่ 1 การปรับโครงสร้างองค์กร</t>
  </si>
  <si>
    <t>กลยุทธ์มหาวิทยาลัยที่ 2 การบริหารและพัฒนากายภาพ</t>
  </si>
  <si>
    <t>กลยุทธ์มหาวิทยาลัยที่ 3 การบริหารและพัฒนาการเงินและการบัญชี</t>
  </si>
  <si>
    <t>กลยุทธ์มหาวิทยาลัยที่ 4 การบริหารและพัฒนาทรัพยากรบุคคล</t>
  </si>
  <si>
    <t>กลยุทธ์มหาวิทยาลัยที่ 5 การบริหารงานทั่วไป</t>
  </si>
  <si>
    <t>กลยุทธ์มหาวิทยาลัยที่ 6 ด้านการจัดการทรัพย์สิน</t>
  </si>
  <si>
    <t>กลยุทธ์มหาวิทยาลัยที่ 7 การบริหารและพัฒนาสารสนเทศ</t>
  </si>
  <si>
    <t>กลยุทธ์มหาวิทยาลัยที่ 8 การบริหารและพัฒนาจุดเน้นของวิทยาเขตและส่วนงาน</t>
  </si>
  <si>
    <t>กลยุทธ์มหาวิทยาลัยที่ 9 การประเมินการดำเนินงานของมหาวิทยาลัย ส่วนงาน ผู้บริหาร และบุคลากรทุกระดับเพื่อการพัฒนาคุณภาพและมาตรฐานของมหาวิทยาลัย</t>
  </si>
  <si>
    <t>โครงการที่ชัดเจนสอดคล้องตามโครงสร้างของมหาวิทยาลัย (ดำเนินการแล้วเสร็จปี 2562)</t>
  </si>
  <si>
    <t>วัดผลปี 2562</t>
  </si>
  <si>
    <t>กิจกรรมติดตามประเมินผลงานในแผนปฏิบัติการ (Action plan) กองแผนงาน</t>
  </si>
  <si>
    <t>ร้อยละความสำเร็จของงานที่ทำ</t>
  </si>
  <si>
    <t>โครงการพัฒนาการทำงานเชิงรุก (ปี 2561 โครงการพัฒนาระบบงบประมาณ มก.ประจำปี พ.ศ.2561)</t>
  </si>
  <si>
    <t>กิจกรรมการทำงานแบบบูรณาการระหว่างงาน/หน่วย</t>
  </si>
  <si>
    <t>จำนวนกิจกรรมที่ดำเนินงานแบบบูรณาการร่วมกัน</t>
  </si>
  <si>
    <t>กิจกรรมศึกษาและวางแนวทางเพื่อพัฒนาเข้าสู่สำนักงานอิเล็กทรอนิกส์</t>
  </si>
  <si>
    <t>โครงการเพิ่มประสิทธิภาพการใช้ทรัพยากรและการลดต้นทุนหรือค่าใช้จ่ายในการดำเนินงาน</t>
  </si>
  <si>
    <t>โครงการและกิจกรรมด้านแผนงาน หลักสูตร โครงสร้างองค์กร และอัตรากำลัง</t>
  </si>
  <si>
    <t>โครงการและกิจกรรมด้านงบประมาณ</t>
  </si>
  <si>
    <t>โครงการและกิจกรรมด้านวิจัยสถาบัน การจัดทำสารสนเทศเพื่อการบริหาร มก.</t>
  </si>
  <si>
    <t>โครงการและกิจกรรมด้านผังแม่บท ภายภาพการออกแบบและก่อสร้าง</t>
  </si>
  <si>
    <t>โครงการพัฒนาบุคลากรตามงานปกติ</t>
  </si>
  <si>
    <t>ร้อยละของบุคลากรที่ได้รับการพัฒนา</t>
  </si>
  <si>
    <t>ระดับความสำเร็จของการจัดทำแผนพัฒนารายบุคคล</t>
  </si>
  <si>
    <t>โครงการสร้างเสริมความสามัคคี และการสร้างขวัญและกำลังใจต่อการทำงาน</t>
  </si>
  <si>
    <t>โครงการพัฒนาบุคลากรตามยุทธศาสตร์</t>
  </si>
  <si>
    <t>ระดับความพึงพอใจของผู้เข้าร่วมต่อกิจกรรม</t>
  </si>
  <si>
    <t>จำนวนกิจกรรมที่ดำเนินการ</t>
  </si>
  <si>
    <t>ระดับความพึงพอใจของบุคลากรต่อกิจกรรม</t>
  </si>
  <si>
    <t>โครงการสร้างเสริมบรรยาการการทำงาน ความปลอดภัย ชีวิตและทรัพย์สินของบุคลากร</t>
  </si>
  <si>
    <t>โครงการเพิ่มพื้นที่สีเขียวในกองคลัง</t>
  </si>
  <si>
    <t>โครงการพัฒนาการรับส่งเอกสารเบิกจ่ายที่ผ่านการจัดซื้อ-จัดจ้าง (สำนักงานอธิการบดี)</t>
  </si>
  <si>
    <t>ร้อยละของความสำเร็จตามระยะเวลาที่กำหนด</t>
  </si>
  <si>
    <t>โครงการจ่ายเงินสวัสดิการค่ารักษาพยาบาลและค่าเล่าเรียนบุตร ผ่านระบบ cash management ของธนาคาร</t>
  </si>
  <si>
    <t>ร้อยละของจำนวนสั่งซื้อผงหมึกที่ประหยัดได้</t>
  </si>
  <si>
    <t>ร้อยละ 5 ของปีที่ผ่านมา</t>
  </si>
  <si>
    <t xml:space="preserve">      - โครงการพี่สอนน้อง</t>
  </si>
  <si>
    <t>โครงการพัฒนากองคลังออนไลน์</t>
  </si>
  <si>
    <t>ระบบการทำงานที่ได้รับการปรับปรุง</t>
  </si>
  <si>
    <t>2 ระบบ</t>
  </si>
  <si>
    <t xml:space="preserve">    - โครงการพัฒนาการรับส่งเอกสารเบิกจ่ายที่ผ่านการจัดซื้อ-จัดจ้าง (สำนักงานอธิการบดี)</t>
  </si>
  <si>
    <t>โครงการพัฒนาเว็บไซต์การจัดซื้อจัดจ้าง</t>
  </si>
  <si>
    <t xml:space="preserve">   - โครงการจัดทำคู่มือการจัดซื้อจัดจ้างตามพระราชบัญญัติการจัดซื้อจัดจ้างและการบริหารพัสดุภาครัฐ ปี2560</t>
  </si>
  <si>
    <t>โครงการมหาวิทยาลัยสีเขียว (Green University)</t>
  </si>
  <si>
    <t>อยู่ในระดับ 4 ของประเทศไทย</t>
  </si>
  <si>
    <t>โครงการจัดทำแผนพัฒนารายบุคคลและติดตามประเมินผลการพัฒนาบุคลากรรายบุคคล</t>
  </si>
  <si>
    <t>ร้อยละของบุคลากรที่ดำเนินการแผนพัฒนารายบุคคลและติดตามประเมินผลการประเมินการพัฒนาบุคลากรรายบุคคล</t>
  </si>
  <si>
    <t>ระบบประเมินผู้บริหารและบุคลากรที่พัฒนา</t>
  </si>
  <si>
    <t>1 กระบวนการ</t>
  </si>
  <si>
    <t>จำนวนกระบวนการที่พัฒนา</t>
  </si>
  <si>
    <t>จำนวนช่องทางการประชาสัมพันธ์</t>
  </si>
  <si>
    <t>3 ช่องทาง</t>
  </si>
  <si>
    <t>ร้อยละของบุคลากรที่รับทราบนโยบาย</t>
  </si>
  <si>
    <t>จำนวนที่ปรับปรุงและพัฒนา</t>
  </si>
  <si>
    <t>โครงการประเมินผลการดำเนินงานของส่วนงานทุกระดับ</t>
  </si>
  <si>
    <t>ร้อยละของการประเมินผลการดำเนินงานของส่วนงานทุกระดับ</t>
  </si>
  <si>
    <t>โครงการส่งบุคลากรเข้าร่วมกิจกรรมในเครือข่ายที่มหาวิทยาลัยเป็นสมาชิก เช่น APHER (Senior Seminsr, Leadership Institue) และทุนอื่นๆ จากเครือข่ายที่ มก.เป็นสมาชิก</t>
  </si>
  <si>
    <t>จำนวนกิจกรรมที่ มก.เข้าร่วม</t>
  </si>
  <si>
    <t>ตั้งแต่ 3 กิจกรรมขึ้นไป</t>
  </si>
  <si>
    <t>โครงการสัมมนาเครือข่ายวิเทศสัมพันธ์ ประจำปี 2561 เพื่อถ่ายทอดนโยบายและแนวปฏิบัติด้านวิเทศสัมพันธ์</t>
  </si>
  <si>
    <t>จำนวนครั้งที่จัดกิจกรรม</t>
  </si>
  <si>
    <t>คะแนนความพึงพอใจของผู้เข้าร่วม</t>
  </si>
  <si>
    <t>จำนวน 1 ครั้ง/ปี</t>
  </si>
  <si>
    <t>ตั้งแต่ 20 หน่วยงาน</t>
  </si>
  <si>
    <t>ระดับดี มีค่าเฉลี่ยไม่ต่ำกว่า 3.8</t>
  </si>
  <si>
    <t>จำนวนหน่วยงานภายใน มก.ที่ส่งบุคลากรเข้าร่วม</t>
  </si>
  <si>
    <t>โครงการส่งเสริมการแลกเปลี่ยนบุคลากรเครือข่ายวิเทศสัมพันธ์กับต่างประเทศ (Staff Mobility Service Platform)</t>
  </si>
  <si>
    <t>จำนวนข้อมูล</t>
  </si>
  <si>
    <t>จำนวนบุคลากร</t>
  </si>
  <si>
    <t>จำนวนข้อมูลไม่ต่ำกว่า 12 เรื่องต่อปี</t>
  </si>
  <si>
    <t>จำนวนบุคลากรที่เดินทางไปแลกเปลียน 1 คนต่อปี</t>
  </si>
  <si>
    <t>โครงการสร้างความร่วมมือทางวิชาการกับหน่วยงานระดับชาติและระดับนานาชาติ</t>
  </si>
  <si>
    <t>จำนวนกิจกรรมที่จัดและเข้าร่วม</t>
  </si>
  <si>
    <t>ตั้งแต่ 12 กิจกรรมขึ้นไป</t>
  </si>
  <si>
    <t>โครงการเคลื่อนย้ายนิสิตและบุคลากรภายใต้การสนับสนุนจากสหภาพยุโรปภายใต้กรอบ Erasmus Mundus และ Erasmus+ เช่น EXPERTS, ALFABET, MOBILE+, MERGING VOICES, ICM - Turkey</t>
  </si>
  <si>
    <t>จำนวนผู้ได้รับทุน (Inbound และ Outbound)</t>
  </si>
  <si>
    <t>ตั้งแต่ 4 คนขึ้นไป</t>
  </si>
  <si>
    <t>โครงการจัดประชุมเรื่องวิสัยทัศน์ด้านนโยบายความเป็นนานาชาติของ มก. โดยรวมคณะกรรมการขับเคลื่อนด้านวิเทศสัมพันธ์และคณะกรรมการวิเทศสัมพันธ์ เพื่อระดมความคิดเห็นของผู้บริหารใช้เป็นแนวทางในการกำหนดเป้าหมายการดำเนินงานด้านต่างประเทศของกองวิเทศสัมพันธ์ในการสนับสนุนภารกิจของมหาวิทยาลัยในภาพรวม</t>
  </si>
  <si>
    <t>จำนวนครั้งที่จัดประชุม</t>
  </si>
  <si>
    <t>จำนวนกรรมการที่เข้าร่วมการประชุม</t>
  </si>
  <si>
    <t>คณะกรรมการที่เข้าร่วมประชุมมีจำนวนไม่ต่ำกว่าร้อยละ 70</t>
  </si>
  <si>
    <t>คะแนนความพึงพอใจอยู่ในระดับค่าเฉลี่ยไม่ต่ำกว่า 3.8</t>
  </si>
  <si>
    <t>โครงการประชาสัมพันธ์ทุน/กิจกรรมที่ส่งเสริมการพัฒนาศักยภาพความเป็นสากลของบุคลากร เช่น ทุน SAERCA-UC, โครงการ Mevlana</t>
  </si>
  <si>
    <t>จำนวนครั้งที่ประชาสัมพันธ์</t>
  </si>
  <si>
    <t>ตั้งแต่ 6 ครั้งขึ้นไป</t>
  </si>
  <si>
    <t>15 คน/ ครั้ง</t>
  </si>
  <si>
    <t>โครงการประสานงานการสมัครรับทุนฝึกอบรมของคณาจารย์และบุคลากร มก.</t>
  </si>
  <si>
    <t>จำนวนครั้งที่จัดบรรยาย</t>
  </si>
  <si>
    <t>อย่างน้อย 1 ครั้ง/ปี</t>
  </si>
  <si>
    <t>โครงการ The Writing Project : How to Better English ยกระดับการทำงานให้มีมตรฐานสากลเน้นสมรรถนะการใช้ภาษาอังกฤษเพื่อการอ่านและเขียน เช่น E-mail, News, Resume, Statement of Purpose</t>
  </si>
  <si>
    <t>จำนวน 1 ครั้งต่อปี</t>
  </si>
  <si>
    <t>จำนวนหน่วยงานที่จัดส่งบุคลากรเข้าร่วมโครงการ</t>
  </si>
  <si>
    <t>มีจำนวนหน่วยงานไม่ต่ำกว่า 20 หน่วยงานที่จัดส่งบุคลากรเข้าร่วมโครงการ</t>
  </si>
  <si>
    <t>โครงการประชาสัมพันธ์ทุนที่สนับสนุนให้บคลากรเข้าร่วมนำเสนอผลงานในเวทีนานาชาติ เช่น SEARCA-UC และทุนอื่นๆ จากเครือข่ายที่ มก. เป็นสมาชิก ฯลฯ</t>
  </si>
  <si>
    <t>โครงการจัดนิทรรศการการศึกษาในต่างประเทศ (Roadshow)</t>
  </si>
  <si>
    <t>จำนวนครั้งในการเข้าร่วมจัดนิทรรศการการศึกษาในประเทศ</t>
  </si>
  <si>
    <t>การเข้าร่วมจัดนิทรรศการการศึกษาในต่างประเทศอย่างน้อย 2 ครั้งต่อปี</t>
  </si>
  <si>
    <t>รายงานผลและข้อคิดเห็นจากการเข้าร่วมจัดนิทรรศการ</t>
  </si>
  <si>
    <t>35 ราย</t>
  </si>
  <si>
    <t>จำนวนนิสิตที่สมัครเข้าร่วมกิจกรรม</t>
  </si>
  <si>
    <t>โครงการจัดทำข้อมูลเพื่อประชาสัมพันธ์โครงการแลกเปลี่ยนนิสิตและทุนการศึกษาจากสถาบันการศึกษาคู่สัญญาหรือองค์กรต่างประเทศ</t>
  </si>
  <si>
    <t>จำนวนชุดข้อมูลที่จัดทำ</t>
  </si>
  <si>
    <t>ตั้งแต่ 80 คนขึ้นไป</t>
  </si>
  <si>
    <t>มีชุดข้อมูลที่จัดทำ 30 ชุด</t>
  </si>
  <si>
    <t>โครงการนิสิตวิเทศสัมพันธ์อาสา (KU Student Ambassador)</t>
  </si>
  <si>
    <t>โครงการจัดบรรยายเพื่อส่งเสริมศักยภาพสากลให้นิสิต</t>
  </si>
  <si>
    <t>จำนวนครั้งในการจัดบรรยาย</t>
  </si>
  <si>
    <t>ความพึงพอใจของผู้เข้าร่วม</t>
  </si>
  <si>
    <t>คะแนนอยู่ในระดับดีมาก มีค่าเฉลี่ยไม่ต่ำกว่า 3.8</t>
  </si>
  <si>
    <t>โครงการรับสมัครนิสิตต่างชาติแบบ Non Degree Programs</t>
  </si>
  <si>
    <t>จำนวนนิสิตต่างชาติที่ลงทะเบียนเรียน</t>
  </si>
  <si>
    <t>จำนวนไม่น้อยกว่า 150 คนต่อปี</t>
  </si>
  <si>
    <t>โครงการบูรณาการข้อมูลมุ่งสู่การเป็นมหาวิทยาลัยแห่งเศรษฐกิจและสังคมดิจิทัล</t>
  </si>
  <si>
    <t>จำนวนชุดข้อมูลที่นำไปใช้ประโยชน์</t>
  </si>
  <si>
    <t>จำนวน 1 ชุดข้อมูล</t>
  </si>
  <si>
    <t>โครงการปรับรูปแบบการรายงานข้อมูลเป็น Digital File เพื่อตอบสนองนโยบาย 4.0</t>
  </si>
  <si>
    <t>จำนวน Digital File</t>
  </si>
  <si>
    <t>โครงการสารสนเทศเพื่อการจัดทำชุดข้อมูลการลงนามข้อตกลงกับสถาบันคู่สัญญาและชุดข้อมูลสรุปกิจกรรมความร่วมมือกับสถาบันคู่สัญญาต่างประเทศ</t>
  </si>
  <si>
    <t>2 ชุด</t>
  </si>
  <si>
    <t>โครงการพัฒนาระบบสารสนเทศเพื่องานวิเทศสัมพันธ์</t>
  </si>
  <si>
    <t>จำนวนระบบสารสนเทศเพื่องานวิเทศสัมพันธ์</t>
  </si>
  <si>
    <t>โครงการพัฒนาทักษะด้านภาษาอื่นๆ (ไม่ใช่ภาษาอังกฤษ)</t>
  </si>
  <si>
    <t>ร้อยละของบุคลากรที่เข้าอบรม</t>
  </si>
  <si>
    <t>ร้อยละของความสำเร็จตามระยะเวลาที่กำหนด  (ไม่เกิน 5 วันทำการ)</t>
  </si>
  <si>
    <t xml:space="preserve">   - การจัดทำเอกสารใบตอบรับผ่านระบบอิเล็คทรอนิกส์ "Modern wirte back"</t>
  </si>
  <si>
    <t xml:space="preserve">    - ระบบออกเลขที่หนังสือออนไลน์</t>
  </si>
  <si>
    <t>โครงการรณรงค์การใช้กระดาษ Reuse</t>
  </si>
  <si>
    <t xml:space="preserve">   - กิจกรรมจัดทำแผนพัฒนารายบุคคล</t>
  </si>
  <si>
    <t xml:space="preserve">   - โครงการผลิตผลงานทางวิชาการเพื่อความก้าวหน้าทางวิชาการ/ผลงานวิจัยสถาบันเพื่อการพัฒนาองค์กร</t>
  </si>
  <si>
    <t xml:space="preserve">   - กิจกรรมส่งเสริมวิจัยสถาบันในกองแผนงาน</t>
  </si>
  <si>
    <t xml:space="preserve">   - กิจกรรมเสริมสร้างธรรมาภิบาลสำหรับบุคลากร</t>
  </si>
  <si>
    <t xml:space="preserve">    - โครงการพัฒนากองคลังออนไลน์</t>
  </si>
  <si>
    <t>โครงการพัฒนาระบบประเมินผู้บริหารและบุคลากร</t>
  </si>
  <si>
    <t>โครงการพัฒนากระบวนการทำงานให้มีประสิทธิภาพ</t>
  </si>
  <si>
    <t>โครงการปรับปรุงกระบวนการประชาสัมพันธ์ในเชิงรุก</t>
  </si>
  <si>
    <t>โครงการถ่ายทอดนโยบายของมหาวิทยาลัยไปสู่การปฏิบัติ</t>
  </si>
  <si>
    <t>โครงการปรับปรุงและพัฒนาหลักเกณฑ์ กฎ ระเบียบ ในการบริหารงานเพื่อเพิ่มประสิทธิภาพในการบริหารงาน</t>
  </si>
  <si>
    <t>โครงการพัฒนาและสร้างสรรค์ผลงานเพื่อการพัฒนาประเทศอย่างยั่งยืน</t>
  </si>
  <si>
    <t>จำนวนโครงการที่มีการปรับปรุง</t>
  </si>
  <si>
    <t>กิจกรรมการจัดทำแผนการจัดการความรู้มหาวิทยาลัยเกษตรศาสตร์</t>
  </si>
  <si>
    <t>โครงการเสริมสร้างศักยภาพนิสิต มก.สู่สากล</t>
  </si>
  <si>
    <t>กิจกรรมการปรับปรุงและพัฒนาหลักเกณฑ์ กฏ ระเบียบ ในการบริหารงานเพื่อเพิ่มประสิทธิภาพในการบริหารงาน</t>
  </si>
  <si>
    <t>3 เดือน/ครั้ง</t>
  </si>
  <si>
    <t>โครงการเครือข่ายการจัดการความรู้
นักตรวจสอบภายในระหว่างมหาวิทยาลัย</t>
  </si>
  <si>
    <t>โครงการประชุมกรรมการส่งเสริมกิจการมหาวิทยาลัยเกษตรศาสตร์</t>
  </si>
  <si>
    <t>จำนวนครั้งของการประชุมที่บางเขน</t>
  </si>
  <si>
    <t>ปีละ 3 ครั้ง</t>
  </si>
  <si>
    <t>จำนวนครั้งของการเข้าร่วมกิจกรรมของ 3 วิทยาเขต</t>
  </si>
  <si>
    <t>12 ครั้ง/ปี</t>
  </si>
  <si>
    <t>กิจกรรม "จิบชาชวนคุย ตะลุยงาน 4.0"</t>
  </si>
  <si>
    <t>กิจกรรมประกันคุณภาพสำนักงานอธิการบดี</t>
  </si>
  <si>
    <t>จำนวนบุคลากรที่เข้าร่วม</t>
  </si>
  <si>
    <t>การบริหารความเสี่ยง "การจัดซื้อจัดจ้างในการดำเนินงานโครงการต่างๆ ในสำนักงานอธิการบดี ปฏิบัติตามกฎระเบียบที่เกี่ยวกับการจัดซื้อจัดจ้งยังไม่ครบถ้วนถูกต้อง"</t>
  </si>
  <si>
    <t>การจัดส่งรายงานการประเมินคุณภาพภายใน</t>
  </si>
  <si>
    <t>จัดส่งรายงานได้ทันตามกำหนดเวลา</t>
  </si>
  <si>
    <t>ความรู้ความเข้าใจของผู้เข้าร่วมที่เพิ่มขึ้น</t>
  </si>
  <si>
    <r>
      <rPr>
        <sz val="16"/>
        <color theme="1"/>
        <rFont val="Times New Roman"/>
        <family val="1"/>
      </rPr>
      <t>≥</t>
    </r>
    <r>
      <rPr>
        <sz val="10.55"/>
        <color theme="1"/>
        <rFont val="TH SarabunPSK"/>
        <family val="2"/>
      </rPr>
      <t xml:space="preserve"> </t>
    </r>
    <r>
      <rPr>
        <sz val="16"/>
        <color theme="1"/>
        <rFont val="TH SarabunPSK"/>
        <family val="2"/>
      </rPr>
      <t>ร้อยละ 80</t>
    </r>
  </si>
  <si>
    <t>(ตามแผนยุทธศาสตร์มหาวิทยาลัยเกษตรศาสตร์ ระยะ4 ปี พ.ศ.2561-2565)</t>
  </si>
  <si>
    <t>●  ด้านการพัฒนาบุคลากร</t>
  </si>
  <si>
    <t>● สนับสนุนการทำหลักสูตรนานาชาติ</t>
  </si>
  <si>
    <t>● ส่งเสริมการจัดการเรียนการสอนตามหลักสูตร และเสริมหลักสูตรที่มุ่งให้นิสิตมีโอกาสร่วมกิจกรรมเพื่อสังคมมากขึ้น</t>
  </si>
  <si>
    <t>● สร้างจิตสำนึกความเป็นไทย ร่วมกันอนุรักษ์และทำนุบำรุงศิลปะ วัฒนธรรม และภูมิปัญญาให้มั่นคงและยั่งยืน</t>
  </si>
  <si>
    <t>ตารางที่ 1 (ต่อ)</t>
  </si>
  <si>
    <t>จำนวนตัวชี้วัด</t>
  </si>
  <si>
    <t xml:space="preserve">      - การใช้งาน Google Drive เพื่อเพิ่มประสิทธิภาพในการทำงาน</t>
  </si>
  <si>
    <t>ในสังกัดสำนักงานเป็นประจำทุกปี โดยมีแผนการติดตามผลปีละ 2 ครั้ง (รอบ 6 เดือนและ 12 เดือน) ซึ่งในครั้งนี้เป็นการจัดทำ</t>
  </si>
  <si>
    <t xml:space="preserve">แผนปฏิบัติการประจำปีรอบประจำปีงบประมาณ พ.ศ.2561 โดยได้จัดทำเอกสารแผนปฏิบัติการประจำปีงบประมาณ พ.ศ.2561 </t>
  </si>
  <si>
    <t>ในรูปเล่มและจัดส่งให้กับหน่วยงานเพื่อทราบ เพื่อเป็นข้อมูลสำหรับการดำเนินการในรอบ 6 เดือนและ 12 เดือน</t>
  </si>
  <si>
    <t>แผนปฏิบัติการ (Action Plan) ประจำปีฉบับนี้ สำเร็จลุล่วงได้ด้วยความร่วมมือจากหน่วยงานจำนวน 14 หน่วยงาน</t>
  </si>
  <si>
    <t>ในสังกัดสำนักงานอธิการบดี ซึ่งสำนักงานอธิการบดีหวังว่ารายงานฉบับนี้จะเป็นประโยชน์ในการปรับปรุงการบริหารงาน</t>
  </si>
  <si>
    <t>ให้บรรลุเป้าหมายและเกิดประสิทธิผลตามแผนปฏิบัติการ (Action Plan) ประจำปีงบประมาณ พ.ศ.2561 (ต.ค.60- ก.ย.61)</t>
  </si>
  <si>
    <t>และเพื่อเป็นข้อมูลในการกำหนดเป้าหมาย ผลผลิต และการจัดทำแผนปฏิบัติการประจำปีในภาพรวมของมหาวิทยาลัย ต่อไป</t>
  </si>
  <si>
    <t xml:space="preserve">   - โครงการประสานงานการสมัครเข้าร่วมโครงการแลกเปลี่ยนระยะสั้นของคณาจารย์</t>
  </si>
  <si>
    <t xml:space="preserve">    - โครงการประสานงานการสมัครรับทุนสนับสนุนการวิจัยและการจัดกิจกรรมทางวิชาการของคณาจารย์ (Academic Activities)</t>
  </si>
  <si>
    <t>โครงการจัดบรรยาย สัมมนาประชุมเชิงปฏิบัติการหัวข้อที่ส่งเสริมขีดความสามารถในการเข้าร่วมกิจกรรมนานาชาติของบุคลากรรวมถึงให้ความรู้เกี่ยวกับความเป็นไปในบริบทโลกและการใช้เทคโนโลยีสารสนเทศที่ทันสมัย</t>
  </si>
  <si>
    <t>ค่าเฉลี่ยไม่ต่ำกว่า 3.8</t>
  </si>
  <si>
    <t>มีการรายงานผลโครงการ</t>
  </si>
  <si>
    <t xml:space="preserve">     - โครงการนิสิตแลกเปลี่ยนด้านวิชาการ Technical Visit</t>
  </si>
  <si>
    <t xml:space="preserve">     - โครงการทุนเพื่อการศึกษาต่อของนิสิต</t>
  </si>
  <si>
    <t>อยู่ในระดับ 4 ของประเทศ</t>
  </si>
  <si>
    <t>ไม่น้อยกว่าร้อยละ 90</t>
  </si>
  <si>
    <t>จำนวนบุคลากรที่ยื่นผลงานทางวิชาการ/ผลงานวิจัยสถาบัน</t>
  </si>
  <si>
    <t>การทบทวนกระบวนงานและการปรับปรุงกระบวนงานตามที่เสนอแนะของผู้รับบริการ</t>
  </si>
  <si>
    <t>ความคิดเห็นจากการรับบริการ</t>
  </si>
  <si>
    <t>ไม่น้อยกว่า 4.00</t>
  </si>
  <si>
    <t>1 โครงการ/ปี</t>
  </si>
  <si>
    <t>นำเสนอหลักเกณฑ์แนวทางการสรรหาและคัดเลือกบุคคลต่อคณะอนุกรรมการบริหารงานบุคคลฯ</t>
  </si>
  <si>
    <t>1. เพื่อให้ผู้บริหารทราบถึงแผนปฏิบัติการประจำปี เป้าหมายและตัวชี้วัดที่กำหนดไว้สำหรับเป็นแนวทางในการ</t>
  </si>
  <si>
    <t xml:space="preserve">    ดำเนินงานตามแผนงบประมาณ ผลผลิต/โครงการ/กิจกรรมและตัวชี้วัดตามแผน</t>
  </si>
  <si>
    <t>2. เพื่อเป็นแนวทางในการพิจารณาผลการดำเนินงานของหน่วยงานว่าเป็นไปตามแผนที่ได้กำหนดไว้หรือไม่</t>
  </si>
  <si>
    <t>3. เพื่อเป็นข้อมูลสำหรับหน่วยงาน และมหาวิทยาลัยในการกำหนดทิศทางการบริหารงานในปีต่อไป</t>
  </si>
  <si>
    <t>21</t>
  </si>
  <si>
    <t>แผนปฏิบัติการ (Action Plan) ประจำปีงบประมาณ พ.ศ.2561</t>
  </si>
  <si>
    <t>ตารางที่ 1 แผนปฏิบัติการ (Action Plan) ประจำปีงบประมาณ พ.ศ.2561</t>
  </si>
  <si>
    <t>ผลการดำเนินงาน</t>
  </si>
  <si>
    <t>6 เดือน</t>
  </si>
  <si>
    <t>ตารางที่ 1 ผลการดำเนินงานตามแผนปฏิบัติการ (Action Plan) ประจำปีงบประมาณ พ.ศ.2561  สำนักงานอธิการบดี</t>
  </si>
  <si>
    <t>ผลการดำเนินงานตามแผนปฏิบัติราชการ (Action Plan) ประจำปีงบประมาณ พ.ศ.2561 รอบ 6 เดือน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</si>
</sst>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0.0000"/>
    <numFmt numFmtId="190" formatCode="#,##0_ ;\-#,##0\ "/>
  </numFmts>
  <fonts count="62">
    <font>
      <sz val="11"/>
      <color theme="1"/>
      <name val="Tahoma"/>
      <family val="2"/>
      <charset val="222"/>
      <scheme val="minor"/>
    </font>
    <font>
      <sz val="14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u/>
      <sz val="16"/>
      <color theme="1"/>
      <name val="TH SarabunPSK"/>
      <family val="2"/>
    </font>
    <font>
      <sz val="14"/>
      <name val="TH SarabunPSK"/>
      <family val="2"/>
    </font>
    <font>
      <b/>
      <sz val="20"/>
      <color theme="1"/>
      <name val="TH SarabunPSK"/>
      <family val="2"/>
    </font>
    <font>
      <b/>
      <sz val="18"/>
      <color theme="1"/>
      <name val="TH SarabunPSK"/>
      <family val="2"/>
    </font>
    <font>
      <b/>
      <sz val="25"/>
      <color theme="1"/>
      <name val="TH SarabunPSK"/>
      <family val="2"/>
    </font>
    <font>
      <b/>
      <sz val="36"/>
      <color theme="1"/>
      <name val="TH SarabunPSK"/>
      <family val="2"/>
    </font>
    <font>
      <sz val="14"/>
      <name val="AngsanaUPC"/>
      <family val="1"/>
    </font>
    <font>
      <sz val="11"/>
      <color theme="1"/>
      <name val="Tahoma"/>
      <family val="2"/>
      <charset val="222"/>
      <scheme val="minor"/>
    </font>
    <font>
      <sz val="16"/>
      <name val="TH SarabunPSK"/>
      <family val="2"/>
    </font>
    <font>
      <sz val="16"/>
      <color theme="1"/>
      <name val="Browallia New"/>
      <family val="2"/>
    </font>
    <font>
      <sz val="14"/>
      <color theme="1"/>
      <name val="Browallia New"/>
      <family val="2"/>
    </font>
    <font>
      <sz val="11"/>
      <color theme="1"/>
      <name val="Wingdings 2"/>
      <family val="1"/>
      <charset val="2"/>
    </font>
    <font>
      <b/>
      <u/>
      <sz val="16"/>
      <color theme="1"/>
      <name val="TH SarabunPSK"/>
      <family val="2"/>
    </font>
    <font>
      <u/>
      <sz val="16"/>
      <name val="TH SarabunPSK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i/>
      <sz val="16"/>
      <color theme="1"/>
      <name val="TH SarabunPSK"/>
      <family val="2"/>
    </font>
    <font>
      <sz val="11"/>
      <color rgb="FFFF0000"/>
      <name val="Tahoma"/>
      <family val="2"/>
      <charset val="222"/>
      <scheme val="minor"/>
    </font>
    <font>
      <sz val="20"/>
      <color theme="1"/>
      <name val="TH SarabunPSK"/>
      <family val="2"/>
    </font>
    <font>
      <sz val="20"/>
      <color theme="1"/>
      <name val="Tahoma"/>
      <family val="2"/>
      <charset val="222"/>
      <scheme val="minor"/>
    </font>
    <font>
      <b/>
      <u/>
      <sz val="16"/>
      <name val="TH SarabunPSK"/>
      <family val="2"/>
    </font>
    <font>
      <sz val="11"/>
      <color rgb="FF006100"/>
      <name val="Tahoma"/>
      <family val="2"/>
      <charset val="222"/>
      <scheme val="minor"/>
    </font>
    <font>
      <sz val="11"/>
      <color rgb="FF9C0006"/>
      <name val="Tahoma"/>
      <family val="2"/>
      <charset val="222"/>
      <scheme val="minor"/>
    </font>
    <font>
      <sz val="11"/>
      <color rgb="FF9C6500"/>
      <name val="Tahoma"/>
      <family val="2"/>
      <charset val="222"/>
      <scheme val="minor"/>
    </font>
    <font>
      <sz val="16"/>
      <color rgb="FF9C6500"/>
      <name val="TH SarabunPSK"/>
      <family val="2"/>
    </font>
    <font>
      <i/>
      <sz val="16"/>
      <name val="TH SarabunPSK"/>
      <family val="2"/>
    </font>
    <font>
      <sz val="16"/>
      <name val="Wingdings"/>
      <charset val="2"/>
    </font>
    <font>
      <sz val="16"/>
      <color theme="1"/>
      <name val="Tahoma"/>
      <family val="2"/>
      <charset val="222"/>
      <scheme val="minor"/>
    </font>
    <font>
      <sz val="16"/>
      <color theme="1"/>
      <name val="Calibri"/>
      <family val="2"/>
      <charset val="222"/>
    </font>
    <font>
      <sz val="16"/>
      <color rgb="FF000000"/>
      <name val="TH SarabunPSK"/>
      <family val="2"/>
    </font>
    <font>
      <b/>
      <u/>
      <sz val="16"/>
      <color rgb="FFFF0000"/>
      <name val="TH SarabunPSK"/>
      <family val="2"/>
    </font>
    <font>
      <sz val="16"/>
      <color rgb="FFFF0000"/>
      <name val="TH SarabunPSK"/>
      <family val="2"/>
    </font>
    <font>
      <sz val="16"/>
      <color rgb="FFFF0000"/>
      <name val="Wingdings"/>
      <charset val="2"/>
    </font>
    <font>
      <sz val="16"/>
      <color rgb="FFFF0000"/>
      <name val="Tahoma"/>
      <family val="2"/>
      <charset val="222"/>
      <scheme val="minor"/>
    </font>
    <font>
      <sz val="16"/>
      <name val="Tahoma"/>
      <family val="2"/>
      <charset val="222"/>
      <scheme val="minor"/>
    </font>
    <font>
      <sz val="16"/>
      <color rgb="FF9C0006"/>
      <name val="Tahoma"/>
      <family val="2"/>
      <charset val="222"/>
      <scheme val="minor"/>
    </font>
    <font>
      <sz val="16"/>
      <color rgb="FF9C6500"/>
      <name val="Tahoma"/>
      <family val="2"/>
      <charset val="222"/>
      <scheme val="minor"/>
    </font>
    <font>
      <sz val="16"/>
      <color rgb="FF006100"/>
      <name val="Tahoma"/>
      <family val="2"/>
      <charset val="222"/>
      <scheme val="minor"/>
    </font>
    <font>
      <sz val="16"/>
      <color theme="1"/>
      <name val="Wingdings"/>
      <charset val="2"/>
    </font>
    <font>
      <sz val="11"/>
      <name val="Tahoma"/>
      <family val="2"/>
      <charset val="222"/>
      <scheme val="minor"/>
    </font>
    <font>
      <u/>
      <sz val="16"/>
      <color rgb="FFFF0000"/>
      <name val="TH SarabunPSK"/>
      <family val="2"/>
    </font>
    <font>
      <sz val="16"/>
      <name val="Browallia New"/>
      <family val="2"/>
    </font>
    <font>
      <sz val="16"/>
      <color theme="1"/>
      <name val="Wingdings 2"/>
      <family val="1"/>
      <charset val="2"/>
    </font>
    <font>
      <sz val="16"/>
      <color theme="1"/>
      <name val="Times New Roman"/>
      <family val="1"/>
    </font>
    <font>
      <sz val="16"/>
      <name val="Wingdings 2"/>
      <family val="1"/>
      <charset val="2"/>
    </font>
    <font>
      <sz val="16"/>
      <name val="Times New Roman"/>
      <family val="1"/>
    </font>
    <font>
      <sz val="16"/>
      <color theme="1"/>
      <name val="Tahoma"/>
      <family val="2"/>
      <scheme val="minor"/>
    </font>
    <font>
      <b/>
      <sz val="16"/>
      <name val="TH SarabunPSK"/>
      <family val="2"/>
    </font>
    <font>
      <b/>
      <sz val="15"/>
      <color theme="1"/>
      <name val="TH SarabunPSK"/>
      <family val="2"/>
    </font>
    <font>
      <sz val="15"/>
      <color theme="1"/>
      <name val="TH SarabunPSK"/>
      <family val="2"/>
    </font>
    <font>
      <sz val="15"/>
      <name val="TH SarabunPSK"/>
      <family val="2"/>
    </font>
    <font>
      <b/>
      <sz val="14"/>
      <color theme="1"/>
      <name val="TH SarabunPSK"/>
      <family val="2"/>
    </font>
    <font>
      <sz val="11"/>
      <color theme="0"/>
      <name val="Tahoma"/>
      <family val="2"/>
      <charset val="222"/>
      <scheme val="minor"/>
    </font>
    <font>
      <sz val="16"/>
      <color theme="0"/>
      <name val="TH SarabunPSK"/>
      <family val="2"/>
    </font>
    <font>
      <sz val="16"/>
      <color theme="0"/>
      <name val="Tahoma"/>
      <family val="2"/>
      <charset val="222"/>
      <scheme val="minor"/>
    </font>
    <font>
      <sz val="10.55"/>
      <color theme="1"/>
      <name val="TH SarabunPSK"/>
      <family val="2"/>
    </font>
    <font>
      <b/>
      <sz val="30"/>
      <color theme="1"/>
      <name val="TH SarabunPSK"/>
      <family val="2"/>
    </font>
    <font>
      <sz val="22"/>
      <color theme="1"/>
      <name val="TH SarabunPSK"/>
      <family val="2"/>
    </font>
  </fonts>
  <fills count="22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/>
      <bottom style="dashDotDot">
        <color auto="1"/>
      </bottom>
      <diagonal/>
    </border>
    <border>
      <left/>
      <right style="thin">
        <color indexed="64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hair">
        <color indexed="64"/>
      </bottom>
      <diagonal/>
    </border>
  </borders>
  <cellStyleXfs count="12">
    <xf numFmtId="0" fontId="0" fillId="0" borderId="0"/>
    <xf numFmtId="0" fontId="10" fillId="0" borderId="0"/>
    <xf numFmtId="43" fontId="11" fillId="0" borderId="0" applyFont="0" applyFill="0" applyBorder="0" applyAlignment="0" applyProtection="0"/>
    <xf numFmtId="0" fontId="25" fillId="9" borderId="0" applyNumberFormat="0" applyBorder="0" applyAlignment="0" applyProtection="0"/>
    <xf numFmtId="0" fontId="26" fillId="10" borderId="0" applyNumberFormat="0" applyBorder="0" applyAlignment="0" applyProtection="0"/>
    <xf numFmtId="0" fontId="27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9" fontId="11" fillId="0" borderId="0" applyFont="0" applyFill="0" applyBorder="0" applyAlignment="0" applyProtection="0"/>
  </cellStyleXfs>
  <cellXfs count="1354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4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left" vertical="top"/>
    </xf>
    <xf numFmtId="0" fontId="6" fillId="0" borderId="0" xfId="0" applyFont="1"/>
    <xf numFmtId="0" fontId="3" fillId="0" borderId="0" xfId="0" applyFont="1" applyAlignment="1"/>
    <xf numFmtId="0" fontId="2" fillId="0" borderId="0" xfId="0" applyFont="1" applyAlignment="1"/>
    <xf numFmtId="0" fontId="7" fillId="0" borderId="0" xfId="0" applyFont="1" applyAlignment="1">
      <alignment horizontal="right"/>
    </xf>
    <xf numFmtId="0" fontId="8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0" fillId="0" borderId="0" xfId="0" applyAlignment="1"/>
    <xf numFmtId="0" fontId="3" fillId="0" borderId="0" xfId="0" applyFont="1" applyAlignment="1">
      <alignment horizontal="center"/>
    </xf>
    <xf numFmtId="0" fontId="3" fillId="0" borderId="4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13" fillId="0" borderId="10" xfId="0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15" fontId="13" fillId="0" borderId="1" xfId="0" applyNumberFormat="1" applyFont="1" applyBorder="1"/>
    <xf numFmtId="0" fontId="0" fillId="7" borderId="0" xfId="0" applyFill="1"/>
    <xf numFmtId="0" fontId="0" fillId="7" borderId="1" xfId="0" applyFill="1" applyBorder="1" applyAlignment="1">
      <alignment horizontal="center"/>
    </xf>
    <xf numFmtId="0" fontId="15" fillId="7" borderId="1" xfId="0" applyFont="1" applyFill="1" applyBorder="1" applyAlignment="1">
      <alignment horizontal="center"/>
    </xf>
    <xf numFmtId="0" fontId="0" fillId="3" borderId="17" xfId="0" applyFill="1" applyBorder="1"/>
    <xf numFmtId="0" fontId="0" fillId="3" borderId="15" xfId="0" applyFill="1" applyBorder="1"/>
    <xf numFmtId="0" fontId="0" fillId="3" borderId="1" xfId="0" applyFill="1" applyBorder="1" applyAlignment="1">
      <alignment horizontal="center"/>
    </xf>
    <xf numFmtId="0" fontId="13" fillId="0" borderId="9" xfId="0" applyFont="1" applyBorder="1" applyAlignment="1">
      <alignment horizontal="left"/>
    </xf>
    <xf numFmtId="0" fontId="14" fillId="0" borderId="18" xfId="0" applyFont="1" applyBorder="1"/>
    <xf numFmtId="0" fontId="14" fillId="7" borderId="18" xfId="0" applyFont="1" applyFill="1" applyBorder="1"/>
    <xf numFmtId="0" fontId="14" fillId="3" borderId="12" xfId="0" applyFont="1" applyFill="1" applyBorder="1"/>
    <xf numFmtId="0" fontId="0" fillId="0" borderId="0" xfId="0" applyFill="1"/>
    <xf numFmtId="0" fontId="15" fillId="0" borderId="1" xfId="0" applyFont="1" applyBorder="1" applyAlignment="1">
      <alignment horizontal="center"/>
    </xf>
    <xf numFmtId="0" fontId="12" fillId="0" borderId="3" xfId="0" applyFont="1" applyFill="1" applyBorder="1" applyAlignment="1">
      <alignment vertical="top" wrapText="1"/>
    </xf>
    <xf numFmtId="0" fontId="12" fillId="0" borderId="1" xfId="0" applyFont="1" applyFill="1" applyBorder="1" applyAlignment="1">
      <alignment vertical="top" wrapText="1"/>
    </xf>
    <xf numFmtId="0" fontId="12" fillId="0" borderId="1" xfId="0" applyFont="1" applyFill="1" applyBorder="1" applyAlignment="1">
      <alignment horizontal="left" vertical="top" wrapText="1"/>
    </xf>
    <xf numFmtId="0" fontId="21" fillId="0" borderId="0" xfId="0" applyFont="1" applyFill="1"/>
    <xf numFmtId="0" fontId="12" fillId="0" borderId="1" xfId="0" applyFont="1" applyFill="1" applyBorder="1" applyAlignment="1">
      <alignment horizontal="left" vertical="top"/>
    </xf>
    <xf numFmtId="49" fontId="3" fillId="0" borderId="0" xfId="0" applyNumberFormat="1" applyFont="1"/>
    <xf numFmtId="0" fontId="22" fillId="0" borderId="0" xfId="0" applyFont="1"/>
    <xf numFmtId="0" fontId="23" fillId="0" borderId="0" xfId="0" applyFont="1"/>
    <xf numFmtId="0" fontId="3" fillId="0" borderId="1" xfId="0" applyFont="1" applyFill="1" applyBorder="1" applyAlignment="1">
      <alignment horizontal="left" vertical="top" wrapText="1"/>
    </xf>
    <xf numFmtId="0" fontId="12" fillId="0" borderId="15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/>
    </xf>
    <xf numFmtId="0" fontId="3" fillId="0" borderId="1" xfId="0" applyFont="1" applyFill="1" applyBorder="1" applyAlignment="1">
      <alignment horizontal="center" vertical="top" wrapText="1"/>
    </xf>
    <xf numFmtId="0" fontId="3" fillId="0" borderId="2" xfId="0" applyFont="1" applyBorder="1" applyAlignment="1">
      <alignment horizontal="left" vertical="top"/>
    </xf>
    <xf numFmtId="0" fontId="4" fillId="0" borderId="2" xfId="0" applyFont="1" applyFill="1" applyBorder="1" applyAlignment="1">
      <alignment horizontal="left" vertical="top"/>
    </xf>
    <xf numFmtId="0" fontId="12" fillId="0" borderId="1" xfId="0" applyFont="1" applyFill="1" applyBorder="1" applyAlignment="1">
      <alignment horizontal="center" vertical="top"/>
    </xf>
    <xf numFmtId="0" fontId="26" fillId="10" borderId="0" xfId="4"/>
    <xf numFmtId="0" fontId="27" fillId="11" borderId="0" xfId="5"/>
    <xf numFmtId="0" fontId="25" fillId="9" borderId="0" xfId="3"/>
    <xf numFmtId="0" fontId="11" fillId="12" borderId="0" xfId="6"/>
    <xf numFmtId="0" fontId="11" fillId="14" borderId="0" xfId="8"/>
    <xf numFmtId="0" fontId="11" fillId="15" borderId="0" xfId="9"/>
    <xf numFmtId="0" fontId="11" fillId="16" borderId="0" xfId="10"/>
    <xf numFmtId="0" fontId="11" fillId="13" borderId="0" xfId="7"/>
    <xf numFmtId="0" fontId="16" fillId="0" borderId="3" xfId="0" applyFont="1" applyFill="1" applyBorder="1" applyAlignment="1">
      <alignment horizontal="left" vertical="top"/>
    </xf>
    <xf numFmtId="0" fontId="3" fillId="0" borderId="1" xfId="0" applyFont="1" applyBorder="1" applyAlignment="1">
      <alignment horizontal="left" vertical="top" wrapText="1"/>
    </xf>
    <xf numFmtId="0" fontId="12" fillId="0" borderId="2" xfId="0" applyFont="1" applyFill="1" applyBorder="1" applyAlignment="1">
      <alignment vertical="top"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left" vertical="top" wrapText="1"/>
    </xf>
    <xf numFmtId="0" fontId="12" fillId="0" borderId="4" xfId="0" applyFont="1" applyFill="1" applyBorder="1" applyAlignment="1">
      <alignment horizontal="center" vertical="top"/>
    </xf>
    <xf numFmtId="0" fontId="12" fillId="0" borderId="4" xfId="0" applyFont="1" applyFill="1" applyBorder="1" applyAlignment="1">
      <alignment vertical="top" wrapText="1"/>
    </xf>
    <xf numFmtId="0" fontId="12" fillId="0" borderId="4" xfId="0" applyFont="1" applyFill="1" applyBorder="1" applyAlignment="1">
      <alignment horizontal="left" vertical="top"/>
    </xf>
    <xf numFmtId="0" fontId="3" fillId="0" borderId="4" xfId="0" applyFont="1" applyFill="1" applyBorder="1" applyAlignment="1">
      <alignment horizontal="left" vertical="top"/>
    </xf>
    <xf numFmtId="0" fontId="0" fillId="5" borderId="0" xfId="0" applyFill="1"/>
    <xf numFmtId="0" fontId="12" fillId="3" borderId="21" xfId="5" applyFont="1" applyFill="1" applyBorder="1" applyAlignment="1">
      <alignment vertical="center"/>
    </xf>
    <xf numFmtId="0" fontId="12" fillId="0" borderId="3" xfId="0" applyFont="1" applyFill="1" applyBorder="1" applyAlignment="1">
      <alignment horizontal="center" vertical="top" wrapText="1"/>
    </xf>
    <xf numFmtId="0" fontId="12" fillId="0" borderId="1" xfId="0" applyFont="1" applyFill="1" applyBorder="1" applyAlignment="1">
      <alignment horizontal="center" vertical="top" wrapText="1"/>
    </xf>
    <xf numFmtId="0" fontId="3" fillId="6" borderId="11" xfId="0" applyFont="1" applyFill="1" applyBorder="1" applyAlignment="1">
      <alignment horizontal="center" vertical="top" wrapText="1"/>
    </xf>
    <xf numFmtId="2" fontId="3" fillId="0" borderId="1" xfId="0" applyNumberFormat="1" applyFont="1" applyFill="1" applyBorder="1" applyAlignment="1">
      <alignment horizontal="center" vertical="top" wrapText="1"/>
    </xf>
    <xf numFmtId="43" fontId="12" fillId="0" borderId="1" xfId="2" applyFont="1" applyFill="1" applyBorder="1" applyAlignment="1">
      <alignment horizontal="center" vertical="top" wrapText="1"/>
    </xf>
    <xf numFmtId="0" fontId="29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vertical="top" wrapText="1"/>
    </xf>
    <xf numFmtId="0" fontId="3" fillId="0" borderId="4" xfId="0" applyFont="1" applyFill="1" applyBorder="1" applyAlignment="1">
      <alignment vertical="top" wrapText="1"/>
    </xf>
    <xf numFmtId="43" fontId="3" fillId="0" borderId="4" xfId="2" applyFont="1" applyFill="1" applyBorder="1" applyAlignment="1">
      <alignment horizontal="center" vertical="top" wrapText="1"/>
    </xf>
    <xf numFmtId="43" fontId="3" fillId="0" borderId="1" xfId="2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vertical="top" wrapText="1"/>
    </xf>
    <xf numFmtId="0" fontId="3" fillId="0" borderId="1" xfId="0" applyFont="1" applyFill="1" applyBorder="1" applyAlignment="1">
      <alignment horizontal="left" vertical="top" wrapText="1" shrinkToFit="1"/>
    </xf>
    <xf numFmtId="0" fontId="3" fillId="0" borderId="4" xfId="0" applyFont="1" applyFill="1" applyBorder="1" applyAlignment="1">
      <alignment horizontal="left" vertical="top" wrapText="1" shrinkToFit="1"/>
    </xf>
    <xf numFmtId="0" fontId="3" fillId="0" borderId="11" xfId="0" applyFont="1" applyFill="1" applyBorder="1" applyAlignment="1">
      <alignment horizontal="center" vertical="top" wrapText="1"/>
    </xf>
    <xf numFmtId="0" fontId="3" fillId="0" borderId="11" xfId="0" applyFont="1" applyFill="1" applyBorder="1" applyAlignment="1">
      <alignment horizontal="left" vertical="top" wrapText="1"/>
    </xf>
    <xf numFmtId="0" fontId="3" fillId="0" borderId="0" xfId="0" applyFont="1" applyFill="1"/>
    <xf numFmtId="0" fontId="3" fillId="0" borderId="2" xfId="0" applyFont="1" applyFill="1" applyBorder="1" applyAlignment="1">
      <alignment vertical="top" wrapText="1"/>
    </xf>
    <xf numFmtId="3" fontId="3" fillId="0" borderId="2" xfId="0" applyNumberFormat="1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top" wrapText="1"/>
    </xf>
    <xf numFmtId="3" fontId="12" fillId="0" borderId="1" xfId="0" applyNumberFormat="1" applyFont="1" applyFill="1" applyBorder="1" applyAlignment="1">
      <alignment horizontal="center" vertical="top" wrapText="1"/>
    </xf>
    <xf numFmtId="0" fontId="12" fillId="0" borderId="4" xfId="0" applyFont="1" applyFill="1" applyBorder="1" applyAlignment="1">
      <alignment horizontal="center" vertical="top" wrapText="1"/>
    </xf>
    <xf numFmtId="0" fontId="32" fillId="0" borderId="0" xfId="0" applyFont="1" applyFill="1"/>
    <xf numFmtId="43" fontId="12" fillId="0" borderId="4" xfId="2" applyFont="1" applyFill="1" applyBorder="1" applyAlignment="1">
      <alignment horizontal="center" vertical="top" wrapText="1"/>
    </xf>
    <xf numFmtId="0" fontId="3" fillId="0" borderId="9" xfId="0" applyFont="1" applyFill="1" applyBorder="1" applyAlignment="1">
      <alignment horizontal="center" vertical="top" wrapText="1"/>
    </xf>
    <xf numFmtId="0" fontId="12" fillId="0" borderId="11" xfId="0" applyFont="1" applyFill="1" applyBorder="1" applyAlignment="1">
      <alignment horizontal="left" vertical="top" wrapText="1"/>
    </xf>
    <xf numFmtId="0" fontId="2" fillId="0" borderId="3" xfId="0" applyFont="1" applyFill="1" applyBorder="1" applyAlignment="1">
      <alignment horizontal="left" vertical="top"/>
    </xf>
    <xf numFmtId="0" fontId="33" fillId="0" borderId="1" xfId="0" applyFont="1" applyBorder="1" applyAlignment="1">
      <alignment vertical="top" wrapText="1"/>
    </xf>
    <xf numFmtId="0" fontId="29" fillId="0" borderId="4" xfId="0" applyFont="1" applyFill="1" applyBorder="1" applyAlignment="1">
      <alignment horizontal="center" vertical="top" wrapText="1"/>
    </xf>
    <xf numFmtId="3" fontId="12" fillId="0" borderId="4" xfId="0" applyNumberFormat="1" applyFont="1" applyFill="1" applyBorder="1" applyAlignment="1">
      <alignment horizontal="center" vertical="top" wrapText="1"/>
    </xf>
    <xf numFmtId="0" fontId="2" fillId="0" borderId="0" xfId="0" applyFont="1" applyFill="1"/>
    <xf numFmtId="0" fontId="3" fillId="0" borderId="0" xfId="0" applyFont="1" applyFill="1" applyAlignment="1">
      <alignment horizontal="center"/>
    </xf>
    <xf numFmtId="0" fontId="31" fillId="0" borderId="0" xfId="0" applyFont="1"/>
    <xf numFmtId="0" fontId="12" fillId="0" borderId="10" xfId="0" applyFont="1" applyFill="1" applyBorder="1" applyAlignment="1">
      <alignment horizontal="center" vertical="top"/>
    </xf>
    <xf numFmtId="0" fontId="12" fillId="0" borderId="11" xfId="0" applyFont="1" applyFill="1" applyBorder="1" applyAlignment="1">
      <alignment horizontal="left" vertical="top"/>
    </xf>
    <xf numFmtId="0" fontId="3" fillId="0" borderId="2" xfId="0" applyFont="1" applyFill="1" applyBorder="1" applyAlignment="1">
      <alignment horizontal="left" vertical="top"/>
    </xf>
    <xf numFmtId="0" fontId="3" fillId="0" borderId="1" xfId="0" applyFont="1" applyBorder="1" applyAlignment="1">
      <alignment vertical="top" wrapText="1"/>
    </xf>
    <xf numFmtId="3" fontId="12" fillId="0" borderId="1" xfId="0" applyNumberFormat="1" applyFont="1" applyFill="1" applyBorder="1" applyAlignment="1">
      <alignment horizontal="center" vertical="top"/>
    </xf>
    <xf numFmtId="0" fontId="3" fillId="0" borderId="3" xfId="0" applyFont="1" applyFill="1" applyBorder="1" applyAlignment="1">
      <alignment horizontal="left" vertical="top"/>
    </xf>
    <xf numFmtId="0" fontId="31" fillId="0" borderId="0" xfId="0" applyFont="1" applyFill="1"/>
    <xf numFmtId="188" fontId="12" fillId="0" borderId="1" xfId="2" applyNumberFormat="1" applyFont="1" applyFill="1" applyBorder="1" applyAlignment="1">
      <alignment horizontal="center" vertical="top"/>
    </xf>
    <xf numFmtId="188" fontId="12" fillId="0" borderId="4" xfId="2" applyNumberFormat="1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center" vertical="top"/>
    </xf>
    <xf numFmtId="0" fontId="29" fillId="0" borderId="1" xfId="0" applyFont="1" applyFill="1" applyBorder="1" applyAlignment="1">
      <alignment horizontal="center" vertical="top"/>
    </xf>
    <xf numFmtId="43" fontId="12" fillId="0" borderId="1" xfId="2" applyFont="1" applyFill="1" applyBorder="1" applyAlignment="1">
      <alignment horizontal="center" vertical="top"/>
    </xf>
    <xf numFmtId="0" fontId="20" fillId="0" borderId="3" xfId="0" applyFont="1" applyBorder="1" applyAlignment="1">
      <alignment horizontal="left" vertical="top"/>
    </xf>
    <xf numFmtId="0" fontId="20" fillId="0" borderId="4" xfId="0" applyFont="1" applyBorder="1" applyAlignment="1">
      <alignment horizontal="left" vertical="top"/>
    </xf>
    <xf numFmtId="188" fontId="12" fillId="0" borderId="1" xfId="2" applyNumberFormat="1" applyFont="1" applyFill="1" applyBorder="1" applyAlignment="1">
      <alignment horizontal="center" vertical="top" wrapText="1"/>
    </xf>
    <xf numFmtId="0" fontId="3" fillId="0" borderId="2" xfId="0" applyFont="1" applyBorder="1" applyAlignment="1">
      <alignment horizontal="left" vertical="top" wrapText="1"/>
    </xf>
    <xf numFmtId="49" fontId="3" fillId="0" borderId="1" xfId="0" applyNumberFormat="1" applyFont="1" applyFill="1" applyBorder="1" applyAlignment="1">
      <alignment horizontal="left" vertical="top" wrapText="1"/>
    </xf>
    <xf numFmtId="0" fontId="16" fillId="0" borderId="4" xfId="0" applyFont="1" applyFill="1" applyBorder="1" applyAlignment="1">
      <alignment horizontal="left" vertical="top"/>
    </xf>
    <xf numFmtId="0" fontId="3" fillId="0" borderId="3" xfId="0" applyFont="1" applyBorder="1" applyAlignment="1">
      <alignment horizontal="left" vertical="top"/>
    </xf>
    <xf numFmtId="187" fontId="3" fillId="0" borderId="4" xfId="0" applyNumberFormat="1" applyFont="1" applyFill="1" applyBorder="1" applyAlignment="1">
      <alignment horizontal="center" vertical="top" wrapText="1"/>
    </xf>
    <xf numFmtId="0" fontId="3" fillId="0" borderId="16" xfId="0" applyFont="1" applyBorder="1" applyAlignment="1">
      <alignment horizontal="left" vertical="top" wrapText="1"/>
    </xf>
    <xf numFmtId="0" fontId="3" fillId="0" borderId="16" xfId="0" applyFont="1" applyBorder="1" applyAlignment="1">
      <alignment horizontal="center" vertical="top" wrapText="1"/>
    </xf>
    <xf numFmtId="0" fontId="3" fillId="0" borderId="14" xfId="0" applyFont="1" applyBorder="1" applyAlignment="1">
      <alignment horizontal="left" vertical="top" wrapText="1"/>
    </xf>
    <xf numFmtId="0" fontId="31" fillId="0" borderId="1" xfId="0" applyFont="1" applyBorder="1"/>
    <xf numFmtId="0" fontId="39" fillId="10" borderId="0" xfId="4" applyFont="1"/>
    <xf numFmtId="0" fontId="39" fillId="4" borderId="0" xfId="4" applyFont="1" applyFill="1"/>
    <xf numFmtId="0" fontId="31" fillId="4" borderId="0" xfId="0" applyFont="1" applyFill="1"/>
    <xf numFmtId="0" fontId="31" fillId="0" borderId="0" xfId="0" applyFont="1" applyBorder="1"/>
    <xf numFmtId="0" fontId="31" fillId="0" borderId="4" xfId="0" applyFont="1" applyBorder="1"/>
    <xf numFmtId="0" fontId="39" fillId="0" borderId="0" xfId="4" applyFont="1" applyFill="1"/>
    <xf numFmtId="0" fontId="3" fillId="0" borderId="3" xfId="0" applyFont="1" applyBorder="1" applyAlignment="1">
      <alignment horizontal="left" vertical="top" wrapText="1"/>
    </xf>
    <xf numFmtId="0" fontId="40" fillId="11" borderId="0" xfId="5" applyFont="1"/>
    <xf numFmtId="0" fontId="40" fillId="4" borderId="0" xfId="5" applyFont="1" applyFill="1"/>
    <xf numFmtId="0" fontId="31" fillId="4" borderId="0" xfId="0" applyFont="1" applyFill="1" applyBorder="1"/>
    <xf numFmtId="0" fontId="41" fillId="9" borderId="0" xfId="3" applyFont="1"/>
    <xf numFmtId="3" fontId="3" fillId="0" borderId="1" xfId="0" applyNumberFormat="1" applyFont="1" applyBorder="1" applyAlignment="1">
      <alignment horizontal="center" vertical="top" wrapText="1"/>
    </xf>
    <xf numFmtId="0" fontId="33" fillId="8" borderId="4" xfId="0" applyFont="1" applyFill="1" applyBorder="1" applyAlignment="1">
      <alignment vertical="top" wrapText="1"/>
    </xf>
    <xf numFmtId="3" fontId="3" fillId="0" borderId="4" xfId="0" applyNumberFormat="1" applyFont="1" applyBorder="1" applyAlignment="1">
      <alignment horizontal="center" vertical="top" wrapText="1"/>
    </xf>
    <xf numFmtId="0" fontId="41" fillId="4" borderId="0" xfId="3" applyFont="1" applyFill="1"/>
    <xf numFmtId="0" fontId="12" fillId="0" borderId="19" xfId="0" applyFont="1" applyFill="1" applyBorder="1" applyAlignment="1">
      <alignment horizontal="left" vertical="top" wrapText="1"/>
    </xf>
    <xf numFmtId="188" fontId="12" fillId="0" borderId="4" xfId="2" applyNumberFormat="1" applyFont="1" applyFill="1" applyBorder="1" applyAlignment="1">
      <alignment horizontal="center" vertical="top" wrapText="1"/>
    </xf>
    <xf numFmtId="0" fontId="16" fillId="0" borderId="12" xfId="0" applyFont="1" applyFill="1" applyBorder="1" applyAlignment="1">
      <alignment horizontal="left" vertical="top"/>
    </xf>
    <xf numFmtId="188" fontId="5" fillId="0" borderId="1" xfId="2" applyNumberFormat="1" applyFont="1" applyFill="1" applyBorder="1" applyAlignment="1">
      <alignment horizontal="center" vertical="top" wrapText="1"/>
    </xf>
    <xf numFmtId="0" fontId="3" fillId="0" borderId="16" xfId="0" applyFont="1" applyFill="1" applyBorder="1" applyAlignment="1">
      <alignment horizontal="center" vertical="top" wrapText="1"/>
    </xf>
    <xf numFmtId="0" fontId="0" fillId="0" borderId="0" xfId="0" applyFill="1" applyBorder="1"/>
    <xf numFmtId="0" fontId="12" fillId="0" borderId="13" xfId="0" applyFont="1" applyFill="1" applyBorder="1" applyAlignment="1">
      <alignment horizontal="left" vertical="top" wrapText="1"/>
    </xf>
    <xf numFmtId="0" fontId="12" fillId="0" borderId="1" xfId="0" quotePrefix="1" applyFont="1" applyFill="1" applyBorder="1" applyAlignment="1">
      <alignment vertical="top" wrapText="1"/>
    </xf>
    <xf numFmtId="0" fontId="3" fillId="0" borderId="0" xfId="0" applyFont="1" applyAlignment="1">
      <alignment horizontal="left"/>
    </xf>
    <xf numFmtId="0" fontId="31" fillId="0" borderId="0" xfId="0" applyFont="1" applyAlignment="1">
      <alignment horizontal="left"/>
    </xf>
    <xf numFmtId="0" fontId="2" fillId="0" borderId="11" xfId="0" applyFont="1" applyFill="1" applyBorder="1" applyAlignment="1">
      <alignment horizontal="left" vertical="top" wrapText="1"/>
    </xf>
    <xf numFmtId="0" fontId="31" fillId="0" borderId="0" xfId="0" applyFont="1" applyAlignment="1">
      <alignment horizontal="center"/>
    </xf>
    <xf numFmtId="0" fontId="31" fillId="0" borderId="0" xfId="0" applyFont="1" applyFill="1" applyAlignment="1">
      <alignment horizontal="center"/>
    </xf>
    <xf numFmtId="0" fontId="3" fillId="0" borderId="21" xfId="0" applyFont="1" applyFill="1" applyBorder="1" applyAlignment="1">
      <alignment horizontal="left" vertical="center"/>
    </xf>
    <xf numFmtId="0" fontId="16" fillId="0" borderId="4" xfId="0" applyFont="1" applyFill="1" applyBorder="1" applyAlignment="1">
      <alignment horizontal="left" vertical="top" wrapText="1"/>
    </xf>
    <xf numFmtId="0" fontId="3" fillId="0" borderId="4" xfId="0" quotePrefix="1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2" fontId="3" fillId="0" borderId="4" xfId="0" applyNumberFormat="1" applyFont="1" applyFill="1" applyBorder="1" applyAlignment="1">
      <alignment horizontal="center" vertical="top" wrapText="1"/>
    </xf>
    <xf numFmtId="0" fontId="12" fillId="0" borderId="4" xfId="0" quotePrefix="1" applyFont="1" applyFill="1" applyBorder="1" applyAlignment="1">
      <alignment vertical="top" wrapText="1"/>
    </xf>
    <xf numFmtId="0" fontId="12" fillId="0" borderId="4" xfId="0" applyFont="1" applyBorder="1" applyAlignment="1">
      <alignment vertical="top" wrapText="1"/>
    </xf>
    <xf numFmtId="0" fontId="12" fillId="0" borderId="2" xfId="0" quotePrefix="1" applyFont="1" applyFill="1" applyBorder="1" applyAlignment="1">
      <alignment vertical="top" wrapText="1"/>
    </xf>
    <xf numFmtId="0" fontId="1" fillId="0" borderId="2" xfId="0" applyFont="1" applyFill="1" applyBorder="1" applyAlignment="1">
      <alignment horizontal="center" vertical="top" wrapText="1"/>
    </xf>
    <xf numFmtId="0" fontId="0" fillId="3" borderId="0" xfId="0" applyFill="1"/>
    <xf numFmtId="0" fontId="11" fillId="3" borderId="0" xfId="9" applyFill="1"/>
    <xf numFmtId="0" fontId="33" fillId="0" borderId="0" xfId="0" applyFont="1" applyBorder="1" applyAlignment="1">
      <alignment vertical="top" wrapText="1"/>
    </xf>
    <xf numFmtId="0" fontId="12" fillId="3" borderId="1" xfId="0" applyFont="1" applyFill="1" applyBorder="1" applyAlignment="1">
      <alignment vertical="top" wrapText="1"/>
    </xf>
    <xf numFmtId="0" fontId="3" fillId="3" borderId="1" xfId="0" applyFont="1" applyFill="1" applyBorder="1" applyAlignment="1">
      <alignment horizontal="center" vertical="top" wrapText="1"/>
    </xf>
    <xf numFmtId="0" fontId="12" fillId="3" borderId="1" xfId="0" applyFont="1" applyFill="1" applyBorder="1" applyAlignment="1">
      <alignment horizontal="center" vertical="top" wrapText="1"/>
    </xf>
    <xf numFmtId="49" fontId="3" fillId="0" borderId="4" xfId="0" applyNumberFormat="1" applyFont="1" applyFill="1" applyBorder="1" applyAlignment="1">
      <alignment horizontal="left" vertical="top" wrapText="1" shrinkToFit="1"/>
    </xf>
    <xf numFmtId="0" fontId="3" fillId="0" borderId="17" xfId="0" applyFont="1" applyFill="1" applyBorder="1" applyAlignment="1">
      <alignment vertical="top"/>
    </xf>
    <xf numFmtId="0" fontId="31" fillId="0" borderId="1" xfId="0" applyFont="1" applyFill="1" applyBorder="1" applyAlignment="1">
      <alignment vertical="top"/>
    </xf>
    <xf numFmtId="0" fontId="31" fillId="0" borderId="3" xfId="0" applyFont="1" applyFill="1" applyBorder="1" applyAlignment="1">
      <alignment vertical="top"/>
    </xf>
    <xf numFmtId="0" fontId="31" fillId="0" borderId="4" xfId="0" applyFont="1" applyFill="1" applyBorder="1" applyAlignment="1">
      <alignment vertical="top"/>
    </xf>
    <xf numFmtId="0" fontId="31" fillId="0" borderId="1" xfId="0" applyFont="1" applyFill="1" applyBorder="1" applyAlignment="1">
      <alignment vertical="top" wrapText="1"/>
    </xf>
    <xf numFmtId="0" fontId="31" fillId="0" borderId="4" xfId="0" applyFont="1" applyFill="1" applyBorder="1" applyAlignment="1">
      <alignment vertical="top" wrapText="1"/>
    </xf>
    <xf numFmtId="0" fontId="3" fillId="0" borderId="12" xfId="0" applyFont="1" applyBorder="1" applyAlignment="1">
      <alignment horizontal="left" vertical="top"/>
    </xf>
    <xf numFmtId="0" fontId="24" fillId="0" borderId="4" xfId="0" applyFont="1" applyFill="1" applyBorder="1" applyAlignment="1">
      <alignment horizontal="left" vertical="top"/>
    </xf>
    <xf numFmtId="0" fontId="3" fillId="0" borderId="16" xfId="0" applyFont="1" applyFill="1" applyBorder="1" applyAlignment="1">
      <alignment horizontal="left" vertical="top" wrapText="1"/>
    </xf>
    <xf numFmtId="0" fontId="3" fillId="0" borderId="18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top" wrapText="1"/>
    </xf>
    <xf numFmtId="0" fontId="3" fillId="0" borderId="19" xfId="0" applyFont="1" applyBorder="1" applyAlignment="1">
      <alignment horizontal="left" vertical="top" wrapText="1"/>
    </xf>
    <xf numFmtId="0" fontId="3" fillId="0" borderId="18" xfId="0" applyFont="1" applyBorder="1" applyAlignment="1">
      <alignment horizontal="left" vertical="top"/>
    </xf>
    <xf numFmtId="0" fontId="31" fillId="0" borderId="0" xfId="0" applyFont="1" applyBorder="1" applyAlignment="1">
      <alignment horizontal="center"/>
    </xf>
    <xf numFmtId="0" fontId="3" fillId="0" borderId="16" xfId="0" applyFont="1" applyBorder="1" applyAlignment="1">
      <alignment vertical="top" wrapText="1"/>
    </xf>
    <xf numFmtId="0" fontId="12" fillId="0" borderId="16" xfId="0" applyFont="1" applyFill="1" applyBorder="1" applyAlignment="1">
      <alignment horizontal="left" vertical="top" wrapText="1"/>
    </xf>
    <xf numFmtId="0" fontId="12" fillId="0" borderId="14" xfId="0" applyFont="1" applyFill="1" applyBorder="1" applyAlignment="1">
      <alignment horizontal="left" vertical="top"/>
    </xf>
    <xf numFmtId="0" fontId="17" fillId="0" borderId="13" xfId="0" applyFont="1" applyFill="1" applyBorder="1" applyAlignment="1">
      <alignment vertical="top"/>
    </xf>
    <xf numFmtId="0" fontId="4" fillId="0" borderId="16" xfId="0" applyFont="1" applyFill="1" applyBorder="1" applyAlignment="1">
      <alignment horizontal="left" vertical="top" wrapText="1"/>
    </xf>
    <xf numFmtId="0" fontId="12" fillId="0" borderId="16" xfId="0" applyFont="1" applyFill="1" applyBorder="1" applyAlignment="1">
      <alignment vertical="top" wrapText="1"/>
    </xf>
    <xf numFmtId="0" fontId="12" fillId="0" borderId="16" xfId="0" applyFont="1" applyFill="1" applyBorder="1" applyAlignment="1">
      <alignment horizontal="center" vertical="top" wrapText="1"/>
    </xf>
    <xf numFmtId="0" fontId="12" fillId="0" borderId="14" xfId="0" applyFont="1" applyFill="1" applyBorder="1" applyAlignment="1">
      <alignment horizontal="left" vertical="top" wrapText="1"/>
    </xf>
    <xf numFmtId="0" fontId="3" fillId="0" borderId="13" xfId="0" applyFont="1" applyFill="1" applyBorder="1" applyAlignment="1">
      <alignment vertical="top"/>
    </xf>
    <xf numFmtId="0" fontId="3" fillId="0" borderId="18" xfId="0" applyFont="1" applyFill="1" applyBorder="1" applyAlignment="1">
      <alignment horizontal="left" vertical="top"/>
    </xf>
    <xf numFmtId="2" fontId="12" fillId="0" borderId="4" xfId="0" applyNumberFormat="1" applyFont="1" applyFill="1" applyBorder="1" applyAlignment="1">
      <alignment horizontal="center" vertical="top"/>
    </xf>
    <xf numFmtId="2" fontId="12" fillId="0" borderId="1" xfId="0" applyNumberFormat="1" applyFont="1" applyFill="1" applyBorder="1" applyAlignment="1">
      <alignment horizontal="center" vertical="top"/>
    </xf>
    <xf numFmtId="2" fontId="12" fillId="0" borderId="4" xfId="0" applyNumberFormat="1" applyFont="1" applyFill="1" applyBorder="1" applyAlignment="1">
      <alignment horizontal="center" vertical="top" wrapText="1"/>
    </xf>
    <xf numFmtId="2" fontId="12" fillId="0" borderId="1" xfId="0" applyNumberFormat="1" applyFont="1" applyFill="1" applyBorder="1" applyAlignment="1">
      <alignment horizontal="center" vertical="top" wrapText="1"/>
    </xf>
    <xf numFmtId="189" fontId="12" fillId="0" borderId="1" xfId="0" applyNumberFormat="1" applyFont="1" applyFill="1" applyBorder="1" applyAlignment="1">
      <alignment horizontal="center" vertical="top" wrapText="1"/>
    </xf>
    <xf numFmtId="0" fontId="12" fillId="3" borderId="1" xfId="0" applyFont="1" applyFill="1" applyBorder="1" applyAlignment="1">
      <alignment horizontal="left" vertical="top" wrapText="1"/>
    </xf>
    <xf numFmtId="0" fontId="12" fillId="3" borderId="4" xfId="0" applyFont="1" applyFill="1" applyBorder="1" applyAlignment="1">
      <alignment horizontal="center" vertical="top"/>
    </xf>
    <xf numFmtId="0" fontId="12" fillId="3" borderId="4" xfId="0" applyFont="1" applyFill="1" applyBorder="1" applyAlignment="1">
      <alignment horizontal="left" vertical="top" wrapText="1"/>
    </xf>
    <xf numFmtId="0" fontId="12" fillId="3" borderId="1" xfId="0" applyFont="1" applyFill="1" applyBorder="1" applyAlignment="1">
      <alignment horizontal="center" vertical="top"/>
    </xf>
    <xf numFmtId="0" fontId="3" fillId="3" borderId="4" xfId="0" applyFont="1" applyFill="1" applyBorder="1" applyAlignment="1">
      <alignment horizontal="left" vertical="top" wrapText="1"/>
    </xf>
    <xf numFmtId="0" fontId="0" fillId="18" borderId="0" xfId="0" applyFill="1"/>
    <xf numFmtId="0" fontId="27" fillId="18" borderId="0" xfId="5" applyFill="1"/>
    <xf numFmtId="0" fontId="16" fillId="3" borderId="3" xfId="0" applyFont="1" applyFill="1" applyBorder="1" applyAlignment="1">
      <alignment horizontal="left" vertical="top"/>
    </xf>
    <xf numFmtId="0" fontId="27" fillId="3" borderId="0" xfId="5" applyFill="1"/>
    <xf numFmtId="0" fontId="12" fillId="3" borderId="11" xfId="0" applyFont="1" applyFill="1" applyBorder="1" applyAlignment="1">
      <alignment horizontal="left" vertical="top" wrapText="1"/>
    </xf>
    <xf numFmtId="0" fontId="12" fillId="3" borderId="4" xfId="0" applyFont="1" applyFill="1" applyBorder="1" applyAlignment="1">
      <alignment horizontal="center" vertical="top" wrapText="1"/>
    </xf>
    <xf numFmtId="0" fontId="12" fillId="3" borderId="4" xfId="0" applyFont="1" applyFill="1" applyBorder="1" applyAlignment="1">
      <alignment vertical="top" wrapText="1"/>
    </xf>
    <xf numFmtId="0" fontId="3" fillId="3" borderId="4" xfId="0" applyFont="1" applyFill="1" applyBorder="1" applyAlignment="1">
      <alignment horizontal="center" vertical="top" wrapText="1"/>
    </xf>
    <xf numFmtId="0" fontId="43" fillId="0" borderId="0" xfId="0" applyFont="1" applyFill="1"/>
    <xf numFmtId="0" fontId="43" fillId="14" borderId="0" xfId="8" applyFont="1"/>
    <xf numFmtId="0" fontId="0" fillId="0" borderId="0" xfId="0" applyFont="1" applyFill="1"/>
    <xf numFmtId="0" fontId="38" fillId="0" borderId="1" xfId="0" applyFont="1" applyFill="1" applyBorder="1" applyAlignment="1">
      <alignment vertical="top"/>
    </xf>
    <xf numFmtId="0" fontId="12" fillId="0" borderId="1" xfId="0" applyFont="1" applyFill="1" applyBorder="1" applyAlignment="1">
      <alignment vertical="top"/>
    </xf>
    <xf numFmtId="0" fontId="0" fillId="15" borderId="0" xfId="9" applyFont="1"/>
    <xf numFmtId="0" fontId="43" fillId="16" borderId="0" xfId="10" applyFont="1"/>
    <xf numFmtId="0" fontId="43" fillId="13" borderId="0" xfId="7" applyFont="1"/>
    <xf numFmtId="0" fontId="38" fillId="0" borderId="9" xfId="0" applyFont="1" applyFill="1" applyBorder="1" applyAlignment="1">
      <alignment vertical="top"/>
    </xf>
    <xf numFmtId="0" fontId="11" fillId="3" borderId="0" xfId="6" applyFill="1"/>
    <xf numFmtId="2" fontId="3" fillId="3" borderId="1" xfId="0" applyNumberFormat="1" applyFont="1" applyFill="1" applyBorder="1" applyAlignment="1">
      <alignment horizontal="center" vertical="top" wrapText="1"/>
    </xf>
    <xf numFmtId="0" fontId="35" fillId="0" borderId="4" xfId="0" applyFont="1" applyFill="1" applyBorder="1" applyAlignment="1">
      <alignment horizontal="center" vertical="top" wrapText="1"/>
    </xf>
    <xf numFmtId="0" fontId="12" fillId="3" borderId="15" xfId="0" applyFont="1" applyFill="1" applyBorder="1" applyAlignment="1">
      <alignment horizontal="left" vertical="top" wrapText="1"/>
    </xf>
    <xf numFmtId="0" fontId="3" fillId="3" borderId="4" xfId="0" applyFont="1" applyFill="1" applyBorder="1" applyAlignment="1">
      <alignment vertical="top" wrapText="1"/>
    </xf>
    <xf numFmtId="0" fontId="2" fillId="0" borderId="4" xfId="0" applyFont="1" applyFill="1" applyBorder="1" applyAlignment="1">
      <alignment horizontal="left" vertical="top"/>
    </xf>
    <xf numFmtId="0" fontId="3" fillId="0" borderId="15" xfId="0" applyFont="1" applyFill="1" applyBorder="1" applyAlignment="1">
      <alignment horizontal="left" vertical="top" wrapText="1"/>
    </xf>
    <xf numFmtId="188" fontId="5" fillId="0" borderId="4" xfId="2" applyNumberFormat="1" applyFont="1" applyFill="1" applyBorder="1" applyAlignment="1">
      <alignment horizontal="center" vertical="top" wrapText="1"/>
    </xf>
    <xf numFmtId="0" fontId="38" fillId="0" borderId="12" xfId="0" applyFont="1" applyFill="1" applyBorder="1" applyAlignment="1">
      <alignment vertical="top"/>
    </xf>
    <xf numFmtId="3" fontId="12" fillId="0" borderId="4" xfId="0" applyNumberFormat="1" applyFont="1" applyFill="1" applyBorder="1" applyAlignment="1">
      <alignment horizontal="center" vertical="top"/>
    </xf>
    <xf numFmtId="0" fontId="3" fillId="0" borderId="4" xfId="0" applyFont="1" applyFill="1" applyBorder="1" applyAlignment="1">
      <alignment horizontal="center" vertical="top"/>
    </xf>
    <xf numFmtId="3" fontId="12" fillId="0" borderId="4" xfId="2" applyNumberFormat="1" applyFont="1" applyFill="1" applyBorder="1" applyAlignment="1">
      <alignment horizontal="center" vertical="top"/>
    </xf>
    <xf numFmtId="0" fontId="0" fillId="0" borderId="3" xfId="0" applyFill="1" applyBorder="1"/>
    <xf numFmtId="0" fontId="3" fillId="0" borderId="13" xfId="0" applyFont="1" applyBorder="1" applyAlignment="1">
      <alignment horizontal="center" vertical="top" wrapText="1"/>
    </xf>
    <xf numFmtId="0" fontId="4" fillId="0" borderId="0" xfId="0" applyFont="1" applyFill="1" applyBorder="1" applyAlignment="1">
      <alignment horizontal="left" vertical="top"/>
    </xf>
    <xf numFmtId="0" fontId="3" fillId="0" borderId="0" xfId="0" applyFont="1" applyBorder="1" applyAlignment="1">
      <alignment horizontal="left" vertical="top" wrapText="1"/>
    </xf>
    <xf numFmtId="0" fontId="31" fillId="0" borderId="3" xfId="0" applyFont="1" applyBorder="1"/>
    <xf numFmtId="0" fontId="12" fillId="0" borderId="0" xfId="0" applyFont="1" applyFill="1" applyBorder="1" applyAlignment="1">
      <alignment horizontal="center" vertical="top"/>
    </xf>
    <xf numFmtId="0" fontId="12" fillId="0" borderId="19" xfId="0" applyFont="1" applyFill="1" applyBorder="1" applyAlignment="1">
      <alignment horizontal="left" vertical="top"/>
    </xf>
    <xf numFmtId="0" fontId="4" fillId="0" borderId="0" xfId="0" applyFont="1" applyFill="1" applyBorder="1" applyAlignment="1">
      <alignment horizontal="left" vertical="top" wrapText="1"/>
    </xf>
    <xf numFmtId="0" fontId="12" fillId="0" borderId="0" xfId="0" applyFont="1" applyFill="1" applyBorder="1" applyAlignment="1">
      <alignment horizontal="left" vertical="top" wrapText="1"/>
    </xf>
    <xf numFmtId="0" fontId="17" fillId="0" borderId="2" xfId="0" applyFont="1" applyFill="1" applyBorder="1" applyAlignment="1">
      <alignment horizontal="left" vertical="top" wrapText="1"/>
    </xf>
    <xf numFmtId="0" fontId="4" fillId="0" borderId="13" xfId="0" applyFont="1" applyFill="1" applyBorder="1" applyAlignment="1">
      <alignment horizontal="left" vertical="top" wrapText="1"/>
    </xf>
    <xf numFmtId="0" fontId="12" fillId="0" borderId="13" xfId="0" applyFont="1" applyFill="1" applyBorder="1" applyAlignment="1">
      <alignment horizontal="center" vertical="top"/>
    </xf>
    <xf numFmtId="0" fontId="3" fillId="3" borderId="12" xfId="0" applyFont="1" applyFill="1" applyBorder="1" applyAlignment="1">
      <alignment horizontal="left" vertical="top" wrapText="1"/>
    </xf>
    <xf numFmtId="0" fontId="12" fillId="0" borderId="18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center" vertical="top" wrapText="1"/>
    </xf>
    <xf numFmtId="0" fontId="31" fillId="0" borderId="2" xfId="0" applyFont="1" applyBorder="1" applyAlignment="1">
      <alignment vertical="top" wrapText="1"/>
    </xf>
    <xf numFmtId="0" fontId="12" fillId="0" borderId="13" xfId="0" applyFont="1" applyFill="1" applyBorder="1" applyAlignment="1">
      <alignment vertical="top" wrapText="1"/>
    </xf>
    <xf numFmtId="0" fontId="3" fillId="0" borderId="18" xfId="0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left" vertical="top" wrapText="1"/>
    </xf>
    <xf numFmtId="0" fontId="3" fillId="0" borderId="13" xfId="0" applyFont="1" applyFill="1" applyBorder="1" applyAlignment="1">
      <alignment horizontal="center" vertical="top" wrapText="1"/>
    </xf>
    <xf numFmtId="0" fontId="3" fillId="0" borderId="14" xfId="0" applyFont="1" applyFill="1" applyBorder="1" applyAlignment="1">
      <alignment vertical="top"/>
    </xf>
    <xf numFmtId="0" fontId="31" fillId="0" borderId="14" xfId="0" applyFont="1" applyFill="1" applyBorder="1" applyAlignment="1">
      <alignment vertical="top"/>
    </xf>
    <xf numFmtId="0" fontId="4" fillId="0" borderId="3" xfId="0" applyFont="1" applyFill="1" applyBorder="1" applyAlignment="1">
      <alignment horizontal="left" vertical="top" wrapText="1"/>
    </xf>
    <xf numFmtId="0" fontId="31" fillId="0" borderId="19" xfId="0" applyFont="1" applyFill="1" applyBorder="1" applyAlignment="1">
      <alignment vertical="top"/>
    </xf>
    <xf numFmtId="0" fontId="3" fillId="0" borderId="13" xfId="0" applyFont="1" applyFill="1" applyBorder="1" applyAlignment="1">
      <alignment vertical="top" wrapText="1"/>
    </xf>
    <xf numFmtId="0" fontId="37" fillId="0" borderId="4" xfId="0" applyFont="1" applyFill="1" applyBorder="1" applyAlignment="1">
      <alignment vertical="top"/>
    </xf>
    <xf numFmtId="0" fontId="4" fillId="0" borderId="18" xfId="0" applyFont="1" applyFill="1" applyBorder="1" applyAlignment="1">
      <alignment horizontal="left" vertical="top" wrapText="1"/>
    </xf>
    <xf numFmtId="0" fontId="12" fillId="0" borderId="0" xfId="0" applyFont="1" applyFill="1" applyBorder="1" applyAlignment="1">
      <alignment vertical="top" wrapText="1"/>
    </xf>
    <xf numFmtId="0" fontId="12" fillId="0" borderId="19" xfId="0" applyFont="1" applyFill="1" applyBorder="1" applyAlignment="1">
      <alignment vertical="top" wrapText="1"/>
    </xf>
    <xf numFmtId="49" fontId="3" fillId="0" borderId="3" xfId="0" applyNumberFormat="1" applyFont="1" applyFill="1" applyBorder="1" applyAlignment="1">
      <alignment horizontal="left" vertical="top" wrapText="1"/>
    </xf>
    <xf numFmtId="0" fontId="3" fillId="3" borderId="2" xfId="0" applyFont="1" applyFill="1" applyBorder="1" applyAlignment="1">
      <alignment vertical="top" wrapText="1"/>
    </xf>
    <xf numFmtId="0" fontId="35" fillId="0" borderId="3" xfId="0" applyFont="1" applyFill="1" applyBorder="1" applyAlignment="1">
      <alignment horizontal="left" vertical="top"/>
    </xf>
    <xf numFmtId="0" fontId="29" fillId="0" borderId="2" xfId="0" applyFont="1" applyFill="1" applyBorder="1" applyAlignment="1">
      <alignment horizontal="center" vertical="top" wrapText="1"/>
    </xf>
    <xf numFmtId="0" fontId="12" fillId="0" borderId="2" xfId="0" applyFont="1" applyFill="1" applyBorder="1" applyAlignment="1">
      <alignment horizontal="center" vertical="top" wrapText="1"/>
    </xf>
    <xf numFmtId="0" fontId="3" fillId="0" borderId="12" xfId="0" applyFont="1" applyFill="1" applyBorder="1" applyAlignment="1">
      <alignment horizontal="center" vertical="top" wrapText="1"/>
    </xf>
    <xf numFmtId="49" fontId="12" fillId="0" borderId="4" xfId="0" applyNumberFormat="1" applyFont="1" applyFill="1" applyBorder="1" applyAlignment="1">
      <alignment horizontal="left" vertical="top" wrapText="1"/>
    </xf>
    <xf numFmtId="0" fontId="17" fillId="0" borderId="13" xfId="0" applyFont="1" applyFill="1" applyBorder="1" applyAlignment="1">
      <alignment horizontal="left" vertical="top"/>
    </xf>
    <xf numFmtId="0" fontId="17" fillId="0" borderId="16" xfId="0" applyFont="1" applyFill="1" applyBorder="1" applyAlignment="1">
      <alignment horizontal="left" vertical="top"/>
    </xf>
    <xf numFmtId="3" fontId="3" fillId="0" borderId="3" xfId="0" applyNumberFormat="1" applyFont="1" applyFill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190" fontId="12" fillId="0" borderId="1" xfId="2" applyNumberFormat="1" applyFont="1" applyFill="1" applyBorder="1" applyAlignment="1">
      <alignment horizontal="center" vertical="top"/>
    </xf>
    <xf numFmtId="190" fontId="12" fillId="0" borderId="4" xfId="2" applyNumberFormat="1" applyFont="1" applyFill="1" applyBorder="1" applyAlignment="1">
      <alignment horizontal="center" vertical="top"/>
    </xf>
    <xf numFmtId="0" fontId="12" fillId="0" borderId="3" xfId="0" applyFont="1" applyFill="1" applyBorder="1" applyAlignment="1">
      <alignment horizontal="center" vertical="top"/>
    </xf>
    <xf numFmtId="0" fontId="12" fillId="3" borderId="3" xfId="0" applyFont="1" applyFill="1" applyBorder="1" applyAlignment="1">
      <alignment horizontal="left" vertical="top" wrapText="1"/>
    </xf>
    <xf numFmtId="49" fontId="12" fillId="0" borderId="3" xfId="0" applyNumberFormat="1" applyFont="1" applyFill="1" applyBorder="1" applyAlignment="1">
      <alignment horizontal="left" vertical="top" wrapText="1"/>
    </xf>
    <xf numFmtId="190" fontId="12" fillId="0" borderId="4" xfId="2" applyNumberFormat="1" applyFont="1" applyFill="1" applyBorder="1" applyAlignment="1">
      <alignment horizontal="center" vertical="top" wrapText="1"/>
    </xf>
    <xf numFmtId="190" fontId="12" fillId="0" borderId="1" xfId="2" applyNumberFormat="1" applyFont="1" applyFill="1" applyBorder="1" applyAlignment="1">
      <alignment horizontal="center" vertical="top" wrapText="1"/>
    </xf>
    <xf numFmtId="0" fontId="4" fillId="0" borderId="18" xfId="0" applyFont="1" applyFill="1" applyBorder="1" applyAlignment="1">
      <alignment vertical="top"/>
    </xf>
    <xf numFmtId="2" fontId="12" fillId="0" borderId="2" xfId="0" applyNumberFormat="1" applyFont="1" applyFill="1" applyBorder="1" applyAlignment="1">
      <alignment horizontal="center" vertical="top"/>
    </xf>
    <xf numFmtId="0" fontId="12" fillId="0" borderId="2" xfId="0" applyFont="1" applyFill="1" applyBorder="1" applyAlignment="1">
      <alignment horizontal="center" vertical="top"/>
    </xf>
    <xf numFmtId="43" fontId="12" fillId="0" borderId="2" xfId="2" applyFont="1" applyFill="1" applyBorder="1" applyAlignment="1">
      <alignment horizontal="center" vertical="top"/>
    </xf>
    <xf numFmtId="190" fontId="12" fillId="0" borderId="2" xfId="2" applyNumberFormat="1" applyFont="1" applyFill="1" applyBorder="1" applyAlignment="1">
      <alignment horizontal="center" vertical="top"/>
    </xf>
    <xf numFmtId="0" fontId="12" fillId="0" borderId="2" xfId="0" applyFont="1" applyFill="1" applyBorder="1" applyAlignment="1">
      <alignment horizontal="left" vertical="top"/>
    </xf>
    <xf numFmtId="0" fontId="12" fillId="0" borderId="9" xfId="0" applyFont="1" applyFill="1" applyBorder="1" applyAlignment="1">
      <alignment horizontal="center" vertical="top" wrapText="1"/>
    </xf>
    <xf numFmtId="0" fontId="3" fillId="3" borderId="3" xfId="0" applyFont="1" applyFill="1" applyBorder="1" applyAlignment="1">
      <alignment horizontal="center" vertical="top" wrapText="1"/>
    </xf>
    <xf numFmtId="0" fontId="35" fillId="0" borderId="3" xfId="0" applyFont="1" applyFill="1" applyBorder="1" applyAlignment="1">
      <alignment horizontal="center" vertical="top" wrapText="1"/>
    </xf>
    <xf numFmtId="3" fontId="12" fillId="3" borderId="3" xfId="0" applyNumberFormat="1" applyFont="1" applyFill="1" applyBorder="1" applyAlignment="1">
      <alignment horizontal="center" vertical="top" wrapText="1"/>
    </xf>
    <xf numFmtId="3" fontId="29" fillId="0" borderId="4" xfId="0" applyNumberFormat="1" applyFont="1" applyFill="1" applyBorder="1" applyAlignment="1">
      <alignment horizontal="center" vertical="top" wrapText="1"/>
    </xf>
    <xf numFmtId="0" fontId="3" fillId="0" borderId="19" xfId="0" applyFont="1" applyFill="1" applyBorder="1" applyAlignment="1">
      <alignment vertical="top"/>
    </xf>
    <xf numFmtId="0" fontId="29" fillId="0" borderId="3" xfId="0" applyFont="1" applyFill="1" applyBorder="1" applyAlignment="1">
      <alignment horizontal="center" vertical="top" wrapText="1"/>
    </xf>
    <xf numFmtId="0" fontId="44" fillId="0" borderId="2" xfId="0" applyFont="1" applyFill="1" applyBorder="1" applyAlignment="1">
      <alignment horizontal="left" vertical="top" wrapText="1"/>
    </xf>
    <xf numFmtId="0" fontId="35" fillId="0" borderId="13" xfId="0" applyFont="1" applyFill="1" applyBorder="1" applyAlignment="1">
      <alignment vertical="top" wrapText="1"/>
    </xf>
    <xf numFmtId="0" fontId="37" fillId="0" borderId="14" xfId="0" applyFont="1" applyFill="1" applyBorder="1" applyAlignment="1">
      <alignment vertical="top"/>
    </xf>
    <xf numFmtId="0" fontId="21" fillId="12" borderId="0" xfId="6" applyFont="1"/>
    <xf numFmtId="49" fontId="3" fillId="0" borderId="4" xfId="0" applyNumberFormat="1" applyFont="1" applyFill="1" applyBorder="1" applyAlignment="1">
      <alignment horizontal="left" vertical="top" wrapText="1"/>
    </xf>
    <xf numFmtId="49" fontId="3" fillId="0" borderId="4" xfId="0" quotePrefix="1" applyNumberFormat="1" applyFont="1" applyFill="1" applyBorder="1" applyAlignment="1">
      <alignment horizontal="left" vertical="top" wrapText="1"/>
    </xf>
    <xf numFmtId="49" fontId="3" fillId="0" borderId="3" xfId="0" quotePrefix="1" applyNumberFormat="1" applyFont="1" applyFill="1" applyBorder="1" applyAlignment="1">
      <alignment horizontal="left" vertical="top" wrapText="1"/>
    </xf>
    <xf numFmtId="0" fontId="0" fillId="0" borderId="2" xfId="0" applyFill="1" applyBorder="1"/>
    <xf numFmtId="0" fontId="3" fillId="0" borderId="3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horizontal="center" vertical="top" wrapText="1"/>
    </xf>
    <xf numFmtId="0" fontId="12" fillId="0" borderId="2" xfId="0" applyFont="1" applyFill="1" applyBorder="1" applyAlignment="1">
      <alignment horizontal="left" vertical="top" wrapText="1"/>
    </xf>
    <xf numFmtId="0" fontId="12" fillId="0" borderId="4" xfId="0" applyFont="1" applyFill="1" applyBorder="1" applyAlignment="1">
      <alignment horizontal="left" vertical="top" wrapText="1"/>
    </xf>
    <xf numFmtId="0" fontId="12" fillId="0" borderId="0" xfId="0" applyFont="1" applyFill="1" applyBorder="1" applyAlignment="1">
      <alignment horizontal="left" vertical="top"/>
    </xf>
    <xf numFmtId="0" fontId="3" fillId="0" borderId="9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center" vertical="top" wrapText="1"/>
    </xf>
    <xf numFmtId="0" fontId="12" fillId="0" borderId="4" xfId="0" applyFont="1" applyFill="1" applyBorder="1" applyAlignment="1">
      <alignment horizontal="left" vertical="top" wrapText="1"/>
    </xf>
    <xf numFmtId="0" fontId="12" fillId="0" borderId="4" xfId="0" applyFont="1" applyFill="1" applyBorder="1" applyAlignment="1">
      <alignment horizontal="left" vertical="top" wrapText="1"/>
    </xf>
    <xf numFmtId="0" fontId="17" fillId="0" borderId="13" xfId="0" applyFont="1" applyFill="1" applyBorder="1" applyAlignment="1">
      <alignment vertical="top" wrapText="1"/>
    </xf>
    <xf numFmtId="0" fontId="17" fillId="0" borderId="16" xfId="0" applyFont="1" applyFill="1" applyBorder="1" applyAlignment="1">
      <alignment vertical="top" wrapText="1"/>
    </xf>
    <xf numFmtId="0" fontId="0" fillId="0" borderId="16" xfId="0" applyBorder="1" applyAlignment="1">
      <alignment vertical="top" wrapText="1"/>
    </xf>
    <xf numFmtId="0" fontId="0" fillId="0" borderId="14" xfId="0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12" fillId="0" borderId="12" xfId="0" applyFont="1" applyFill="1" applyBorder="1" applyAlignment="1">
      <alignment horizontal="left" vertical="top" wrapText="1"/>
    </xf>
    <xf numFmtId="3" fontId="12" fillId="0" borderId="3" xfId="0" applyNumberFormat="1" applyFont="1" applyFill="1" applyBorder="1" applyAlignment="1">
      <alignment horizontal="center" vertical="top" wrapText="1"/>
    </xf>
    <xf numFmtId="0" fontId="31" fillId="0" borderId="2" xfId="0" applyFont="1" applyFill="1" applyBorder="1" applyAlignment="1">
      <alignment vertical="top"/>
    </xf>
    <xf numFmtId="0" fontId="35" fillId="0" borderId="2" xfId="0" applyFont="1" applyFill="1" applyBorder="1" applyAlignment="1">
      <alignment horizontal="center" vertical="top" wrapText="1"/>
    </xf>
    <xf numFmtId="3" fontId="3" fillId="0" borderId="2" xfId="0" applyNumberFormat="1" applyFont="1" applyBorder="1" applyAlignment="1">
      <alignment horizontal="center" vertical="top" wrapText="1"/>
    </xf>
    <xf numFmtId="0" fontId="12" fillId="0" borderId="2" xfId="0" applyFont="1" applyFill="1" applyBorder="1" applyAlignment="1">
      <alignment horizontal="left" vertical="top" wrapText="1"/>
    </xf>
    <xf numFmtId="0" fontId="12" fillId="0" borderId="4" xfId="0" applyFont="1" applyFill="1" applyBorder="1" applyAlignment="1">
      <alignment horizontal="left" vertical="top" wrapText="1"/>
    </xf>
    <xf numFmtId="0" fontId="12" fillId="0" borderId="3" xfId="0" applyFont="1" applyFill="1" applyBorder="1" applyAlignment="1">
      <alignment horizontal="left" vertical="top" wrapText="1"/>
    </xf>
    <xf numFmtId="0" fontId="12" fillId="3" borderId="4" xfId="0" applyFont="1" applyFill="1" applyBorder="1" applyAlignment="1">
      <alignment horizontal="left" vertical="top" wrapText="1"/>
    </xf>
    <xf numFmtId="0" fontId="21" fillId="11" borderId="0" xfId="5" applyFont="1"/>
    <xf numFmtId="0" fontId="21" fillId="0" borderId="0" xfId="0" applyFont="1" applyFill="1" applyBorder="1"/>
    <xf numFmtId="0" fontId="12" fillId="0" borderId="1" xfId="0" applyFont="1" applyFill="1" applyBorder="1" applyAlignment="1">
      <alignment horizontal="left" vertical="top"/>
    </xf>
    <xf numFmtId="0" fontId="21" fillId="9" borderId="0" xfId="3" applyFont="1"/>
    <xf numFmtId="49" fontId="12" fillId="3" borderId="21" xfId="5" applyNumberFormat="1" applyFont="1" applyFill="1" applyBorder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Alignment="1">
      <alignment vertical="center"/>
    </xf>
    <xf numFmtId="0" fontId="23" fillId="0" borderId="0" xfId="0" applyFont="1" applyAlignment="1">
      <alignment vertical="center"/>
    </xf>
    <xf numFmtId="0" fontId="2" fillId="0" borderId="9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3" fillId="17" borderId="25" xfId="0" applyFont="1" applyFill="1" applyBorder="1" applyAlignment="1">
      <alignment vertical="center"/>
    </xf>
    <xf numFmtId="0" fontId="3" fillId="0" borderId="20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0" fontId="4" fillId="17" borderId="20" xfId="0" applyFont="1" applyFill="1" applyBorder="1" applyAlignment="1">
      <alignment vertical="center"/>
    </xf>
    <xf numFmtId="0" fontId="3" fillId="17" borderId="21" xfId="0" applyFont="1" applyFill="1" applyBorder="1" applyAlignment="1">
      <alignment vertical="center"/>
    </xf>
    <xf numFmtId="0" fontId="3" fillId="0" borderId="22" xfId="0" applyFont="1" applyBorder="1" applyAlignment="1">
      <alignment vertical="center"/>
    </xf>
    <xf numFmtId="0" fontId="3" fillId="0" borderId="23" xfId="0" applyFont="1" applyBorder="1" applyAlignment="1">
      <alignment vertical="center"/>
    </xf>
    <xf numFmtId="0" fontId="3" fillId="0" borderId="27" xfId="0" applyFont="1" applyBorder="1" applyAlignment="1">
      <alignment vertical="center"/>
    </xf>
    <xf numFmtId="0" fontId="3" fillId="0" borderId="26" xfId="0" applyFont="1" applyBorder="1" applyAlignment="1">
      <alignment vertical="center"/>
    </xf>
    <xf numFmtId="0" fontId="3" fillId="0" borderId="24" xfId="0" applyFont="1" applyBorder="1" applyAlignment="1">
      <alignment vertical="center"/>
    </xf>
    <xf numFmtId="0" fontId="3" fillId="0" borderId="25" xfId="0" applyFont="1" applyBorder="1" applyAlignment="1">
      <alignment vertical="center"/>
    </xf>
    <xf numFmtId="0" fontId="21" fillId="18" borderId="0" xfId="5" applyFont="1" applyFill="1"/>
    <xf numFmtId="0" fontId="22" fillId="0" borderId="28" xfId="0" applyFont="1" applyBorder="1"/>
    <xf numFmtId="0" fontId="11" fillId="3" borderId="0" xfId="8" applyFill="1"/>
    <xf numFmtId="0" fontId="3" fillId="0" borderId="3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center" vertical="top" wrapText="1"/>
    </xf>
    <xf numFmtId="0" fontId="12" fillId="0" borderId="4" xfId="0" applyFont="1" applyFill="1" applyBorder="1" applyAlignment="1">
      <alignment horizontal="left" vertical="top" wrapText="1"/>
    </xf>
    <xf numFmtId="0" fontId="12" fillId="0" borderId="2" xfId="0" applyFont="1" applyFill="1" applyBorder="1" applyAlignment="1">
      <alignment horizontal="left" vertical="top" wrapText="1"/>
    </xf>
    <xf numFmtId="0" fontId="12" fillId="3" borderId="4" xfId="0" applyFont="1" applyFill="1" applyBorder="1" applyAlignment="1">
      <alignment horizontal="left" vertical="top" wrapText="1"/>
    </xf>
    <xf numFmtId="0" fontId="31" fillId="0" borderId="3" xfId="0" applyFont="1" applyFill="1" applyBorder="1"/>
    <xf numFmtId="0" fontId="12" fillId="0" borderId="3" xfId="0" applyFont="1" applyFill="1" applyBorder="1" applyAlignment="1">
      <alignment horizontal="left" vertical="top" wrapText="1"/>
    </xf>
    <xf numFmtId="0" fontId="12" fillId="0" borderId="4" xfId="0" applyFont="1" applyFill="1" applyBorder="1" applyAlignment="1">
      <alignment horizontal="left" vertical="top" wrapText="1"/>
    </xf>
    <xf numFmtId="0" fontId="12" fillId="3" borderId="4" xfId="0" applyFont="1" applyFill="1" applyBorder="1" applyAlignment="1">
      <alignment horizontal="left" vertical="top" wrapText="1"/>
    </xf>
    <xf numFmtId="0" fontId="31" fillId="0" borderId="4" xfId="0" applyFont="1" applyFill="1" applyBorder="1"/>
    <xf numFmtId="0" fontId="12" fillId="0" borderId="4" xfId="0" applyFont="1" applyFill="1" applyBorder="1" applyAlignment="1">
      <alignment horizontal="center" vertical="top" wrapText="1"/>
    </xf>
    <xf numFmtId="0" fontId="12" fillId="0" borderId="3" xfId="0" applyFont="1" applyFill="1" applyBorder="1" applyAlignment="1">
      <alignment horizontal="center" vertical="top" wrapText="1"/>
    </xf>
    <xf numFmtId="0" fontId="32" fillId="0" borderId="3" xfId="0" applyFont="1" applyFill="1" applyBorder="1" applyAlignment="1">
      <alignment vertical="top"/>
    </xf>
    <xf numFmtId="0" fontId="3" fillId="3" borderId="3" xfId="0" applyFont="1" applyFill="1" applyBorder="1" applyAlignment="1">
      <alignment vertical="top" wrapText="1"/>
    </xf>
    <xf numFmtId="0" fontId="12" fillId="3" borderId="2" xfId="0" applyFont="1" applyFill="1" applyBorder="1" applyAlignment="1">
      <alignment horizontal="left" vertical="top" wrapText="1"/>
    </xf>
    <xf numFmtId="3" fontId="12" fillId="3" borderId="4" xfId="0" applyNumberFormat="1" applyFont="1" applyFill="1" applyBorder="1" applyAlignment="1">
      <alignment horizontal="center" vertical="top" wrapText="1"/>
    </xf>
    <xf numFmtId="0" fontId="20" fillId="3" borderId="3" xfId="0" applyFont="1" applyFill="1" applyBorder="1" applyAlignment="1">
      <alignment horizontal="left" vertical="top"/>
    </xf>
    <xf numFmtId="0" fontId="12" fillId="0" borderId="3" xfId="0" applyFont="1" applyBorder="1" applyAlignment="1">
      <alignment horizontal="left" vertical="top"/>
    </xf>
    <xf numFmtId="0" fontId="17" fillId="0" borderId="18" xfId="0" applyFont="1" applyFill="1" applyBorder="1" applyAlignment="1">
      <alignment vertical="top"/>
    </xf>
    <xf numFmtId="0" fontId="2" fillId="0" borderId="4" xfId="0" applyFont="1" applyFill="1" applyBorder="1" applyAlignment="1">
      <alignment horizontal="center" vertical="top" wrapText="1"/>
    </xf>
    <xf numFmtId="0" fontId="2" fillId="0" borderId="10" xfId="0" applyFont="1" applyFill="1" applyBorder="1" applyAlignment="1">
      <alignment horizontal="center" vertical="top" wrapText="1"/>
    </xf>
    <xf numFmtId="0" fontId="4" fillId="0" borderId="13" xfId="0" applyFont="1" applyBorder="1" applyAlignment="1">
      <alignment horizontal="left" vertical="top"/>
    </xf>
    <xf numFmtId="0" fontId="3" fillId="0" borderId="3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center" vertical="top" wrapText="1"/>
    </xf>
    <xf numFmtId="0" fontId="12" fillId="0" borderId="3" xfId="0" applyFont="1" applyFill="1" applyBorder="1" applyAlignment="1">
      <alignment horizontal="left" vertical="top" wrapText="1"/>
    </xf>
    <xf numFmtId="0" fontId="12" fillId="0" borderId="4" xfId="0" applyFont="1" applyFill="1" applyBorder="1" applyAlignment="1">
      <alignment horizontal="left" vertical="top" wrapText="1"/>
    </xf>
    <xf numFmtId="0" fontId="12" fillId="0" borderId="3" xfId="0" applyFont="1" applyFill="1" applyBorder="1" applyAlignment="1">
      <alignment horizontal="center" vertical="top" wrapText="1"/>
    </xf>
    <xf numFmtId="0" fontId="12" fillId="0" borderId="4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left" vertical="top" wrapText="1"/>
    </xf>
    <xf numFmtId="0" fontId="12" fillId="0" borderId="2" xfId="0" applyFont="1" applyFill="1" applyBorder="1" applyAlignment="1">
      <alignment horizontal="left" vertical="top" wrapText="1"/>
    </xf>
    <xf numFmtId="0" fontId="3" fillId="0" borderId="0" xfId="0" applyFont="1" applyFill="1" applyAlignment="1">
      <alignment horizontal="center" wrapText="1"/>
    </xf>
    <xf numFmtId="0" fontId="3" fillId="0" borderId="0" xfId="0" applyFont="1" applyAlignment="1">
      <alignment horizontal="center" wrapText="1"/>
    </xf>
    <xf numFmtId="0" fontId="31" fillId="0" borderId="0" xfId="0" applyFont="1" applyAlignment="1">
      <alignment wrapText="1"/>
    </xf>
    <xf numFmtId="0" fontId="31" fillId="0" borderId="0" xfId="0" applyFont="1" applyFill="1" applyBorder="1" applyAlignment="1">
      <alignment vertical="top" wrapText="1"/>
    </xf>
    <xf numFmtId="0" fontId="31" fillId="0" borderId="0" xfId="0" applyFont="1" applyFill="1" applyAlignment="1">
      <alignment wrapText="1"/>
    </xf>
    <xf numFmtId="0" fontId="35" fillId="3" borderId="1" xfId="0" applyFont="1" applyFill="1" applyBorder="1" applyAlignment="1">
      <alignment horizontal="center" vertical="top" wrapText="1"/>
    </xf>
    <xf numFmtId="188" fontId="12" fillId="3" borderId="1" xfId="2" quotePrefix="1" applyNumberFormat="1" applyFont="1" applyFill="1" applyBorder="1" applyAlignment="1">
      <alignment horizontal="center" vertical="top" wrapText="1"/>
    </xf>
    <xf numFmtId="0" fontId="31" fillId="0" borderId="18" xfId="0" applyFont="1" applyFill="1" applyBorder="1"/>
    <xf numFmtId="0" fontId="12" fillId="0" borderId="0" xfId="0" applyFont="1" applyFill="1" applyBorder="1" applyAlignment="1">
      <alignment horizontal="center" vertical="top" wrapText="1"/>
    </xf>
    <xf numFmtId="0" fontId="12" fillId="0" borderId="10" xfId="0" applyFont="1" applyFill="1" applyBorder="1" applyAlignment="1">
      <alignment horizontal="center" vertical="top" wrapText="1"/>
    </xf>
    <xf numFmtId="190" fontId="12" fillId="3" borderId="1" xfId="2" applyNumberFormat="1" applyFont="1" applyFill="1" applyBorder="1" applyAlignment="1">
      <alignment horizontal="center" vertical="top" wrapText="1"/>
    </xf>
    <xf numFmtId="2" fontId="12" fillId="0" borderId="2" xfId="0" applyNumberFormat="1" applyFont="1" applyFill="1" applyBorder="1" applyAlignment="1">
      <alignment horizontal="center" vertical="top" wrapText="1"/>
    </xf>
    <xf numFmtId="0" fontId="31" fillId="0" borderId="0" xfId="0" applyFont="1" applyFill="1" applyAlignment="1">
      <alignment horizontal="center" wrapText="1"/>
    </xf>
    <xf numFmtId="0" fontId="31" fillId="0" borderId="0" xfId="0" applyFont="1" applyAlignment="1">
      <alignment horizontal="center" wrapText="1"/>
    </xf>
    <xf numFmtId="0" fontId="0" fillId="0" borderId="16" xfId="0" applyBorder="1" applyAlignment="1">
      <alignment horizontal="center" vertical="top" wrapText="1"/>
    </xf>
    <xf numFmtId="0" fontId="12" fillId="19" borderId="4" xfId="0" applyFont="1" applyFill="1" applyBorder="1" applyAlignment="1">
      <alignment horizontal="left" vertical="top" wrapText="1"/>
    </xf>
    <xf numFmtId="0" fontId="12" fillId="19" borderId="4" xfId="0" applyFont="1" applyFill="1" applyBorder="1" applyAlignment="1">
      <alignment horizontal="center" vertical="top" wrapText="1"/>
    </xf>
    <xf numFmtId="0" fontId="0" fillId="19" borderId="12" xfId="0" applyFill="1" applyBorder="1"/>
    <xf numFmtId="15" fontId="45" fillId="0" borderId="1" xfId="0" applyNumberFormat="1" applyFont="1" applyBorder="1"/>
    <xf numFmtId="0" fontId="3" fillId="0" borderId="4" xfId="0" applyFont="1" applyFill="1" applyBorder="1" applyAlignment="1">
      <alignment horizontal="center" vertical="top" wrapText="1"/>
    </xf>
    <xf numFmtId="0" fontId="12" fillId="0" borderId="4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left" vertical="top" wrapText="1"/>
    </xf>
    <xf numFmtId="0" fontId="31" fillId="0" borderId="1" xfId="0" applyFont="1" applyFill="1" applyBorder="1" applyAlignment="1">
      <alignment wrapText="1"/>
    </xf>
    <xf numFmtId="0" fontId="31" fillId="0" borderId="4" xfId="0" applyFont="1" applyFill="1" applyBorder="1" applyAlignment="1">
      <alignment wrapText="1"/>
    </xf>
    <xf numFmtId="0" fontId="35" fillId="0" borderId="1" xfId="0" applyFont="1" applyFill="1" applyBorder="1" applyAlignment="1">
      <alignment horizontal="center" vertical="top" wrapText="1"/>
    </xf>
    <xf numFmtId="43" fontId="35" fillId="0" borderId="1" xfId="2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center" vertical="top" wrapText="1"/>
    </xf>
    <xf numFmtId="0" fontId="12" fillId="0" borderId="2" xfId="0" applyFont="1" applyFill="1" applyBorder="1" applyAlignment="1">
      <alignment horizontal="center" vertical="top" wrapText="1"/>
    </xf>
    <xf numFmtId="0" fontId="12" fillId="0" borderId="4" xfId="0" applyFont="1" applyFill="1" applyBorder="1" applyAlignment="1">
      <alignment horizontal="center" vertical="top" wrapText="1"/>
    </xf>
    <xf numFmtId="0" fontId="12" fillId="0" borderId="2" xfId="0" applyFont="1" applyFill="1" applyBorder="1" applyAlignment="1">
      <alignment horizontal="left" vertical="top" wrapText="1"/>
    </xf>
    <xf numFmtId="0" fontId="12" fillId="0" borderId="4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4" xfId="0" applyFont="1" applyFill="1" applyBorder="1" applyAlignment="1">
      <alignment horizontal="left" vertical="top" wrapText="1"/>
    </xf>
    <xf numFmtId="0" fontId="12" fillId="0" borderId="2" xfId="0" applyFont="1" applyFill="1" applyBorder="1" applyAlignment="1">
      <alignment horizontal="center" vertical="top" wrapText="1"/>
    </xf>
    <xf numFmtId="0" fontId="12" fillId="0" borderId="3" xfId="0" applyFont="1" applyFill="1" applyBorder="1" applyAlignment="1">
      <alignment horizontal="center" vertical="top" wrapText="1"/>
    </xf>
    <xf numFmtId="0" fontId="12" fillId="0" borderId="4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center" vertical="top" wrapText="1"/>
    </xf>
    <xf numFmtId="0" fontId="2" fillId="0" borderId="10" xfId="0" applyFont="1" applyFill="1" applyBorder="1" applyAlignment="1">
      <alignment horizontal="center" vertical="top" wrapText="1"/>
    </xf>
    <xf numFmtId="0" fontId="12" fillId="0" borderId="4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center" vertical="top" wrapText="1"/>
    </xf>
    <xf numFmtId="0" fontId="12" fillId="0" borderId="9" xfId="0" applyFont="1" applyFill="1" applyBorder="1" applyAlignment="1">
      <alignment horizontal="left" vertical="top" wrapText="1"/>
    </xf>
    <xf numFmtId="0" fontId="3" fillId="3" borderId="3" xfId="0" applyFont="1" applyFill="1" applyBorder="1" applyAlignment="1">
      <alignment horizontal="left" vertical="top"/>
    </xf>
    <xf numFmtId="0" fontId="3" fillId="19" borderId="4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31" fillId="0" borderId="17" xfId="0" applyFont="1" applyFill="1" applyBorder="1" applyAlignment="1">
      <alignment wrapText="1"/>
    </xf>
    <xf numFmtId="0" fontId="12" fillId="0" borderId="9" xfId="0" applyFont="1" applyFill="1" applyBorder="1" applyAlignment="1">
      <alignment vertical="top" wrapText="1"/>
    </xf>
    <xf numFmtId="0" fontId="31" fillId="0" borderId="10" xfId="0" applyFont="1" applyFill="1" applyBorder="1" applyAlignment="1">
      <alignment wrapText="1"/>
    </xf>
    <xf numFmtId="0" fontId="3" fillId="19" borderId="15" xfId="0" applyFont="1" applyFill="1" applyBorder="1" applyAlignment="1">
      <alignment horizontal="center" vertical="top" wrapText="1"/>
    </xf>
    <xf numFmtId="0" fontId="31" fillId="19" borderId="0" xfId="0" applyFont="1" applyFill="1"/>
    <xf numFmtId="0" fontId="3" fillId="0" borderId="4" xfId="0" applyFont="1" applyFill="1" applyBorder="1" applyAlignment="1">
      <alignment horizontal="center" vertical="top" wrapText="1"/>
    </xf>
    <xf numFmtId="0" fontId="12" fillId="0" borderId="3" xfId="0" applyFont="1" applyFill="1" applyBorder="1" applyAlignment="1">
      <alignment horizontal="center" vertical="top" wrapText="1"/>
    </xf>
    <xf numFmtId="0" fontId="12" fillId="0" borderId="4" xfId="0" applyFont="1" applyFill="1" applyBorder="1" applyAlignment="1">
      <alignment horizontal="center" vertical="top" wrapText="1"/>
    </xf>
    <xf numFmtId="0" fontId="12" fillId="0" borderId="2" xfId="0" applyFont="1" applyFill="1" applyBorder="1" applyAlignment="1">
      <alignment horizontal="left" vertical="top" wrapText="1"/>
    </xf>
    <xf numFmtId="0" fontId="12" fillId="0" borderId="4" xfId="0" applyFont="1" applyFill="1" applyBorder="1" applyAlignment="1">
      <alignment horizontal="left" vertical="top" wrapText="1"/>
    </xf>
    <xf numFmtId="0" fontId="12" fillId="0" borderId="3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4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vertical="top" wrapText="1"/>
    </xf>
    <xf numFmtId="0" fontId="12" fillId="0" borderId="15" xfId="0" applyFont="1" applyFill="1" applyBorder="1" applyAlignment="1">
      <alignment horizontal="left" vertical="top"/>
    </xf>
    <xf numFmtId="0" fontId="12" fillId="0" borderId="14" xfId="0" applyFont="1" applyFill="1" applyBorder="1" applyAlignment="1">
      <alignment horizontal="left" vertical="top" wrapText="1"/>
    </xf>
    <xf numFmtId="0" fontId="12" fillId="3" borderId="14" xfId="0" applyFont="1" applyFill="1" applyBorder="1" applyAlignment="1">
      <alignment horizontal="left" vertical="top"/>
    </xf>
    <xf numFmtId="0" fontId="21" fillId="13" borderId="1" xfId="7" applyFont="1" applyBorder="1"/>
    <xf numFmtId="0" fontId="21" fillId="16" borderId="1" xfId="10" applyFont="1" applyBorder="1"/>
    <xf numFmtId="0" fontId="21" fillId="15" borderId="1" xfId="9" applyFont="1" applyBorder="1"/>
    <xf numFmtId="0" fontId="21" fillId="0" borderId="1" xfId="0" applyFont="1" applyFill="1" applyBorder="1"/>
    <xf numFmtId="0" fontId="21" fillId="14" borderId="1" xfId="8" applyFont="1" applyBorder="1"/>
    <xf numFmtId="0" fontId="21" fillId="12" borderId="1" xfId="6" applyFont="1" applyBorder="1"/>
    <xf numFmtId="0" fontId="21" fillId="3" borderId="1" xfId="8" applyFont="1" applyFill="1" applyBorder="1"/>
    <xf numFmtId="0" fontId="21" fillId="9" borderId="1" xfId="3" applyFont="1" applyBorder="1"/>
    <xf numFmtId="0" fontId="12" fillId="0" borderId="4" xfId="0" applyFont="1" applyFill="1" applyBorder="1" applyAlignment="1">
      <alignment vertical="top"/>
    </xf>
    <xf numFmtId="0" fontId="12" fillId="19" borderId="9" xfId="0" applyFont="1" applyFill="1" applyBorder="1" applyAlignment="1">
      <alignment vertical="top" wrapText="1"/>
    </xf>
    <xf numFmtId="0" fontId="12" fillId="0" borderId="4" xfId="0" applyFont="1" applyFill="1" applyBorder="1" applyAlignment="1">
      <alignment horizontal="center" vertical="top" wrapText="1"/>
    </xf>
    <xf numFmtId="0" fontId="12" fillId="0" borderId="2" xfId="0" applyFont="1" applyFill="1" applyBorder="1" applyAlignment="1">
      <alignment horizontal="left" vertical="top" wrapText="1"/>
    </xf>
    <xf numFmtId="0" fontId="12" fillId="0" borderId="4" xfId="0" applyFont="1" applyFill="1" applyBorder="1" applyAlignment="1">
      <alignment horizontal="left" vertical="top" wrapText="1"/>
    </xf>
    <xf numFmtId="0" fontId="3" fillId="0" borderId="4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top" wrapText="1"/>
    </xf>
    <xf numFmtId="0" fontId="12" fillId="0" borderId="3" xfId="0" applyFont="1" applyFill="1" applyBorder="1" applyAlignment="1">
      <alignment horizontal="center" vertical="top" wrapText="1"/>
    </xf>
    <xf numFmtId="0" fontId="12" fillId="0" borderId="2" xfId="0" applyFont="1" applyFill="1" applyBorder="1" applyAlignment="1">
      <alignment horizontal="center" vertical="top" wrapText="1"/>
    </xf>
    <xf numFmtId="0" fontId="12" fillId="0" borderId="2" xfId="0" applyFont="1" applyFill="1" applyBorder="1" applyAlignment="1">
      <alignment horizontal="left" vertical="top" wrapText="1"/>
    </xf>
    <xf numFmtId="0" fontId="12" fillId="0" borderId="3" xfId="0" applyFont="1" applyFill="1" applyBorder="1" applyAlignment="1">
      <alignment horizontal="left" vertical="top" wrapText="1"/>
    </xf>
    <xf numFmtId="0" fontId="12" fillId="3" borderId="2" xfId="0" applyFont="1" applyFill="1" applyBorder="1" applyAlignment="1">
      <alignment vertical="top"/>
    </xf>
    <xf numFmtId="0" fontId="12" fillId="3" borderId="10" xfId="0" applyFont="1" applyFill="1" applyBorder="1" applyAlignment="1">
      <alignment horizontal="center" vertical="top"/>
    </xf>
    <xf numFmtId="0" fontId="12" fillId="3" borderId="2" xfId="0" applyFont="1" applyFill="1" applyBorder="1" applyAlignment="1">
      <alignment vertical="top" wrapText="1"/>
    </xf>
    <xf numFmtId="0" fontId="16" fillId="3" borderId="4" xfId="0" applyFont="1" applyFill="1" applyBorder="1" applyAlignment="1">
      <alignment horizontal="left" vertical="top"/>
    </xf>
    <xf numFmtId="0" fontId="12" fillId="3" borderId="4" xfId="0" applyFont="1" applyFill="1" applyBorder="1" applyAlignment="1">
      <alignment vertical="top"/>
    </xf>
    <xf numFmtId="0" fontId="12" fillId="0" borderId="4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center" vertical="top" wrapText="1"/>
    </xf>
    <xf numFmtId="0" fontId="12" fillId="0" borderId="3" xfId="0" applyFont="1" applyFill="1" applyBorder="1" applyAlignment="1">
      <alignment horizontal="left" vertical="top" wrapText="1"/>
    </xf>
    <xf numFmtId="0" fontId="12" fillId="0" borderId="3" xfId="0" applyFont="1" applyFill="1" applyBorder="1" applyAlignment="1">
      <alignment horizontal="center" vertical="top" wrapText="1"/>
    </xf>
    <xf numFmtId="0" fontId="3" fillId="3" borderId="4" xfId="0" applyFont="1" applyFill="1" applyBorder="1" applyAlignment="1">
      <alignment horizontal="left" vertical="top"/>
    </xf>
    <xf numFmtId="3" fontId="3" fillId="3" borderId="1" xfId="0" applyNumberFormat="1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horizontal="left" vertical="top" wrapText="1"/>
    </xf>
    <xf numFmtId="190" fontId="3" fillId="0" borderId="1" xfId="2" applyNumberFormat="1" applyFont="1" applyFill="1" applyBorder="1" applyAlignment="1">
      <alignment horizontal="center" vertical="top" wrapText="1"/>
    </xf>
    <xf numFmtId="49" fontId="3" fillId="0" borderId="2" xfId="0" applyNumberFormat="1" applyFont="1" applyFill="1" applyBorder="1" applyAlignment="1">
      <alignment horizontal="left" vertical="top" wrapText="1"/>
    </xf>
    <xf numFmtId="0" fontId="0" fillId="0" borderId="13" xfId="0" applyFill="1" applyBorder="1"/>
    <xf numFmtId="0" fontId="0" fillId="0" borderId="2" xfId="0" applyFill="1" applyBorder="1" applyAlignment="1">
      <alignment horizontal="center" wrapText="1"/>
    </xf>
    <xf numFmtId="43" fontId="12" fillId="3" borderId="1" xfId="2" applyFont="1" applyFill="1" applyBorder="1" applyAlignment="1">
      <alignment vertical="top" wrapText="1"/>
    </xf>
    <xf numFmtId="0" fontId="12" fillId="0" borderId="18" xfId="0" quotePrefix="1" applyFont="1" applyFill="1" applyBorder="1" applyAlignment="1">
      <alignment vertical="top" wrapText="1"/>
    </xf>
    <xf numFmtId="0" fontId="31" fillId="0" borderId="3" xfId="0" applyFont="1" applyFill="1" applyBorder="1" applyAlignment="1">
      <alignment wrapText="1"/>
    </xf>
    <xf numFmtId="0" fontId="6" fillId="0" borderId="28" xfId="0" applyFont="1" applyBorder="1" applyAlignment="1">
      <alignment horizontal="center"/>
    </xf>
    <xf numFmtId="0" fontId="12" fillId="0" borderId="2" xfId="0" applyFont="1" applyFill="1" applyBorder="1" applyAlignment="1">
      <alignment horizontal="left" vertical="top" wrapText="1"/>
    </xf>
    <xf numFmtId="0" fontId="12" fillId="0" borderId="4" xfId="0" applyFont="1" applyFill="1" applyBorder="1" applyAlignment="1">
      <alignment horizontal="left" vertical="top" wrapText="1"/>
    </xf>
    <xf numFmtId="0" fontId="12" fillId="0" borderId="14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0" fontId="12" fillId="0" borderId="4" xfId="0" applyFont="1" applyFill="1" applyBorder="1" applyAlignment="1">
      <alignment horizontal="center" vertical="top" wrapText="1"/>
    </xf>
    <xf numFmtId="0" fontId="12" fillId="0" borderId="4" xfId="0" applyFont="1" applyFill="1" applyBorder="1" applyAlignment="1">
      <alignment horizontal="left" vertical="top" wrapText="1"/>
    </xf>
    <xf numFmtId="0" fontId="3" fillId="0" borderId="4" xfId="0" applyFont="1" applyFill="1" applyBorder="1" applyAlignment="1">
      <alignment horizontal="center" vertical="top" wrapText="1"/>
    </xf>
    <xf numFmtId="0" fontId="12" fillId="0" borderId="3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left" vertical="top" wrapText="1"/>
    </xf>
    <xf numFmtId="0" fontId="12" fillId="0" borderId="3" xfId="0" applyFont="1" applyFill="1" applyBorder="1" applyAlignment="1">
      <alignment horizontal="center" vertical="top" wrapText="1"/>
    </xf>
    <xf numFmtId="0" fontId="0" fillId="0" borderId="0" xfId="0" applyBorder="1" applyAlignment="1">
      <alignment vertical="center"/>
    </xf>
    <xf numFmtId="0" fontId="31" fillId="0" borderId="3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1" fillId="0" borderId="12" xfId="0" applyFont="1" applyFill="1" applyBorder="1"/>
    <xf numFmtId="43" fontId="12" fillId="0" borderId="4" xfId="2" applyNumberFormat="1" applyFont="1" applyFill="1" applyBorder="1" applyAlignment="1">
      <alignment horizontal="center" vertical="top" wrapText="1"/>
    </xf>
    <xf numFmtId="0" fontId="12" fillId="19" borderId="4" xfId="0" applyFont="1" applyFill="1" applyBorder="1" applyAlignment="1">
      <alignment vertical="top" wrapText="1"/>
    </xf>
    <xf numFmtId="3" fontId="3" fillId="0" borderId="1" xfId="0" applyNumberFormat="1" applyFont="1" applyFill="1" applyBorder="1" applyAlignment="1">
      <alignment horizontal="center" vertical="top" wrapText="1"/>
    </xf>
    <xf numFmtId="49" fontId="12" fillId="0" borderId="4" xfId="0" applyNumberFormat="1" applyFont="1" applyFill="1" applyBorder="1" applyAlignment="1">
      <alignment horizontal="left" vertical="top" wrapText="1" shrinkToFit="1"/>
    </xf>
    <xf numFmtId="0" fontId="34" fillId="0" borderId="3" xfId="0" applyFont="1" applyFill="1" applyBorder="1" applyAlignment="1">
      <alignment horizontal="left" vertical="top"/>
    </xf>
    <xf numFmtId="0" fontId="3" fillId="20" borderId="0" xfId="0" applyFont="1" applyFill="1" applyAlignment="1">
      <alignment horizontal="center" wrapText="1"/>
    </xf>
    <xf numFmtId="0" fontId="31" fillId="20" borderId="0" xfId="0" applyFont="1" applyFill="1" applyAlignment="1">
      <alignment horizontal="center" wrapText="1"/>
    </xf>
    <xf numFmtId="0" fontId="12" fillId="20" borderId="1" xfId="0" applyFont="1" applyFill="1" applyBorder="1" applyAlignment="1">
      <alignment horizontal="center" vertical="top" wrapText="1"/>
    </xf>
    <xf numFmtId="0" fontId="0" fillId="20" borderId="2" xfId="0" applyFill="1" applyBorder="1" applyAlignment="1">
      <alignment horizontal="center" vertical="top" wrapText="1"/>
    </xf>
    <xf numFmtId="0" fontId="12" fillId="20" borderId="3" xfId="0" applyFont="1" applyFill="1" applyBorder="1" applyAlignment="1">
      <alignment horizontal="center" vertical="top" wrapText="1"/>
    </xf>
    <xf numFmtId="0" fontId="3" fillId="20" borderId="12" xfId="0" applyFont="1" applyFill="1" applyBorder="1" applyAlignment="1">
      <alignment horizontal="center" vertical="top" wrapText="1"/>
    </xf>
    <xf numFmtId="0" fontId="3" fillId="20" borderId="4" xfId="0" applyFont="1" applyFill="1" applyBorder="1" applyAlignment="1">
      <alignment horizontal="center" vertical="top" wrapText="1"/>
    </xf>
    <xf numFmtId="0" fontId="12" fillId="20" borderId="4" xfId="0" applyFont="1" applyFill="1" applyBorder="1" applyAlignment="1">
      <alignment horizontal="center" vertical="top" wrapText="1"/>
    </xf>
    <xf numFmtId="2" fontId="12" fillId="20" borderId="4" xfId="0" applyNumberFormat="1" applyFont="1" applyFill="1" applyBorder="1" applyAlignment="1">
      <alignment horizontal="center" vertical="top" wrapText="1"/>
    </xf>
    <xf numFmtId="0" fontId="3" fillId="20" borderId="1" xfId="0" applyFont="1" applyFill="1" applyBorder="1" applyAlignment="1">
      <alignment horizontal="center" vertical="top"/>
    </xf>
    <xf numFmtId="0" fontId="12" fillId="20" borderId="1" xfId="0" applyFont="1" applyFill="1" applyBorder="1" applyAlignment="1">
      <alignment horizontal="center" vertical="top"/>
    </xf>
    <xf numFmtId="0" fontId="3" fillId="20" borderId="4" xfId="0" applyFont="1" applyFill="1" applyBorder="1" applyAlignment="1">
      <alignment horizontal="center" vertical="top"/>
    </xf>
    <xf numFmtId="0" fontId="12" fillId="20" borderId="2" xfId="0" applyFont="1" applyFill="1" applyBorder="1" applyAlignment="1">
      <alignment horizontal="center" vertical="top" wrapText="1"/>
    </xf>
    <xf numFmtId="189" fontId="12" fillId="20" borderId="3" xfId="0" applyNumberFormat="1" applyFont="1" applyFill="1" applyBorder="1" applyAlignment="1">
      <alignment horizontal="center" vertical="top" wrapText="1"/>
    </xf>
    <xf numFmtId="189" fontId="12" fillId="20" borderId="4" xfId="0" applyNumberFormat="1" applyFont="1" applyFill="1" applyBorder="1" applyAlignment="1">
      <alignment horizontal="center" vertical="top" wrapText="1"/>
    </xf>
    <xf numFmtId="0" fontId="12" fillId="20" borderId="4" xfId="0" applyFont="1" applyFill="1" applyBorder="1" applyAlignment="1">
      <alignment horizontal="center" vertical="top"/>
    </xf>
    <xf numFmtId="0" fontId="3" fillId="20" borderId="2" xfId="0" applyFont="1" applyFill="1" applyBorder="1" applyAlignment="1">
      <alignment horizontal="center" vertical="top" wrapText="1"/>
    </xf>
    <xf numFmtId="0" fontId="3" fillId="20" borderId="16" xfId="0" applyFont="1" applyFill="1" applyBorder="1" applyAlignment="1">
      <alignment horizontal="center" vertical="top" wrapText="1"/>
    </xf>
    <xf numFmtId="190" fontId="12" fillId="20" borderId="1" xfId="2" applyNumberFormat="1" applyFont="1" applyFill="1" applyBorder="1" applyAlignment="1">
      <alignment horizontal="center" vertical="top" wrapText="1"/>
    </xf>
    <xf numFmtId="0" fontId="12" fillId="20" borderId="17" xfId="0" applyFont="1" applyFill="1" applyBorder="1" applyAlignment="1">
      <alignment horizontal="center" vertical="top" wrapText="1"/>
    </xf>
    <xf numFmtId="0" fontId="3" fillId="20" borderId="3" xfId="0" applyFont="1" applyFill="1" applyBorder="1" applyAlignment="1">
      <alignment horizontal="center" vertical="top" wrapText="1"/>
    </xf>
    <xf numFmtId="0" fontId="3" fillId="20" borderId="15" xfId="0" applyFont="1" applyFill="1" applyBorder="1" applyAlignment="1">
      <alignment horizontal="center" vertical="top" wrapText="1"/>
    </xf>
    <xf numFmtId="0" fontId="3" fillId="20" borderId="1" xfId="0" applyFont="1" applyFill="1" applyBorder="1" applyAlignment="1">
      <alignment horizontal="center" vertical="top" wrapText="1"/>
    </xf>
    <xf numFmtId="0" fontId="3" fillId="20" borderId="9" xfId="0" applyFont="1" applyFill="1" applyBorder="1" applyAlignment="1">
      <alignment horizontal="center" vertical="top" wrapText="1"/>
    </xf>
    <xf numFmtId="0" fontId="12" fillId="20" borderId="4" xfId="0" applyFont="1" applyFill="1" applyBorder="1" applyAlignment="1">
      <alignment vertical="top" wrapText="1"/>
    </xf>
    <xf numFmtId="0" fontId="12" fillId="20" borderId="1" xfId="0" applyFont="1" applyFill="1" applyBorder="1" applyAlignment="1">
      <alignment vertical="top" wrapText="1"/>
    </xf>
    <xf numFmtId="2" fontId="3" fillId="20" borderId="4" xfId="0" applyNumberFormat="1" applyFont="1" applyFill="1" applyBorder="1" applyAlignment="1">
      <alignment horizontal="center" vertical="top" wrapText="1"/>
    </xf>
    <xf numFmtId="0" fontId="3" fillId="20" borderId="4" xfId="0" applyFont="1" applyFill="1" applyBorder="1" applyAlignment="1">
      <alignment horizontal="center" vertical="center" wrapText="1"/>
    </xf>
    <xf numFmtId="0" fontId="3" fillId="20" borderId="0" xfId="0" applyFont="1" applyFill="1" applyBorder="1" applyAlignment="1">
      <alignment horizontal="center" vertical="top" wrapText="1"/>
    </xf>
    <xf numFmtId="0" fontId="3" fillId="20" borderId="18" xfId="0" applyFont="1" applyFill="1" applyBorder="1" applyAlignment="1">
      <alignment horizontal="center" vertical="top" wrapText="1"/>
    </xf>
    <xf numFmtId="0" fontId="1" fillId="20" borderId="3" xfId="0" applyFont="1" applyFill="1" applyBorder="1" applyAlignment="1">
      <alignment horizontal="center" vertical="top" wrapText="1"/>
    </xf>
    <xf numFmtId="2" fontId="3" fillId="20" borderId="1" xfId="0" applyNumberFormat="1" applyFont="1" applyFill="1" applyBorder="1" applyAlignment="1">
      <alignment horizontal="center" vertical="top" wrapText="1"/>
    </xf>
    <xf numFmtId="0" fontId="35" fillId="20" borderId="2" xfId="0" applyFont="1" applyFill="1" applyBorder="1" applyAlignment="1">
      <alignment horizontal="center" vertical="top" wrapText="1"/>
    </xf>
    <xf numFmtId="0" fontId="3" fillId="20" borderId="13" xfId="0" applyFont="1" applyFill="1" applyBorder="1" applyAlignment="1">
      <alignment horizontal="center" vertical="top" wrapText="1"/>
    </xf>
    <xf numFmtId="0" fontId="3" fillId="20" borderId="10" xfId="0" applyFont="1" applyFill="1" applyBorder="1" applyAlignment="1">
      <alignment horizontal="center" vertical="top" wrapText="1"/>
    </xf>
    <xf numFmtId="0" fontId="12" fillId="20" borderId="4" xfId="0" applyFont="1" applyFill="1" applyBorder="1" applyAlignment="1">
      <alignment horizontal="left" vertical="top" wrapText="1"/>
    </xf>
    <xf numFmtId="0" fontId="0" fillId="20" borderId="2" xfId="0" applyFill="1" applyBorder="1" applyAlignment="1">
      <alignment horizontal="center" wrapText="1"/>
    </xf>
    <xf numFmtId="0" fontId="3" fillId="20" borderId="11" xfId="0" applyFont="1" applyFill="1" applyBorder="1" applyAlignment="1">
      <alignment horizontal="center" vertical="top" wrapText="1"/>
    </xf>
    <xf numFmtId="187" fontId="3" fillId="20" borderId="4" xfId="0" applyNumberFormat="1" applyFont="1" applyFill="1" applyBorder="1" applyAlignment="1">
      <alignment horizontal="center" vertical="top" wrapText="1"/>
    </xf>
    <xf numFmtId="0" fontId="3" fillId="18" borderId="0" xfId="0" applyFont="1" applyFill="1" applyAlignment="1">
      <alignment horizontal="center"/>
    </xf>
    <xf numFmtId="0" fontId="31" fillId="18" borderId="0" xfId="0" applyFont="1" applyFill="1"/>
    <xf numFmtId="0" fontId="3" fillId="18" borderId="1" xfId="0" applyFont="1" applyFill="1" applyBorder="1" applyAlignment="1">
      <alignment horizontal="center" vertical="top" wrapText="1"/>
    </xf>
    <xf numFmtId="0" fontId="0" fillId="18" borderId="2" xfId="0" applyFill="1" applyBorder="1" applyAlignment="1">
      <alignment vertical="top" wrapText="1"/>
    </xf>
    <xf numFmtId="0" fontId="3" fillId="18" borderId="3" xfId="0" applyFont="1" applyFill="1" applyBorder="1" applyAlignment="1">
      <alignment horizontal="center" vertical="top" wrapText="1"/>
    </xf>
    <xf numFmtId="0" fontId="3" fillId="18" borderId="4" xfId="0" applyFont="1" applyFill="1" applyBorder="1" applyAlignment="1">
      <alignment horizontal="center" vertical="top" wrapText="1"/>
    </xf>
    <xf numFmtId="0" fontId="3" fillId="18" borderId="2" xfId="0" applyFont="1" applyFill="1" applyBorder="1" applyAlignment="1">
      <alignment horizontal="center" vertical="top" wrapText="1"/>
    </xf>
    <xf numFmtId="188" fontId="3" fillId="18" borderId="1" xfId="2" applyNumberFormat="1" applyFont="1" applyFill="1" applyBorder="1" applyAlignment="1">
      <alignment horizontal="center" vertical="top" wrapText="1"/>
    </xf>
    <xf numFmtId="0" fontId="12" fillId="18" borderId="1" xfId="0" applyFont="1" applyFill="1" applyBorder="1" applyAlignment="1">
      <alignment horizontal="center" vertical="top" wrapText="1"/>
    </xf>
    <xf numFmtId="0" fontId="35" fillId="18" borderId="1" xfId="0" applyFont="1" applyFill="1" applyBorder="1" applyAlignment="1">
      <alignment horizontal="center" vertical="top" wrapText="1"/>
    </xf>
    <xf numFmtId="190" fontId="3" fillId="18" borderId="1" xfId="2" applyNumberFormat="1" applyFont="1" applyFill="1" applyBorder="1" applyAlignment="1">
      <alignment horizontal="center" vertical="top" wrapText="1"/>
    </xf>
    <xf numFmtId="190" fontId="12" fillId="18" borderId="1" xfId="2" applyNumberFormat="1" applyFont="1" applyFill="1" applyBorder="1" applyAlignment="1">
      <alignment horizontal="center" vertical="top" wrapText="1"/>
    </xf>
    <xf numFmtId="0" fontId="0" fillId="18" borderId="4" xfId="0" applyFill="1" applyBorder="1"/>
    <xf numFmtId="0" fontId="12" fillId="18" borderId="4" xfId="0" applyFont="1" applyFill="1" applyBorder="1" applyAlignment="1">
      <alignment horizontal="center" vertical="top" wrapText="1"/>
    </xf>
    <xf numFmtId="0" fontId="35" fillId="18" borderId="4" xfId="0" applyFont="1" applyFill="1" applyBorder="1" applyAlignment="1">
      <alignment horizontal="center" vertical="top" wrapText="1"/>
    </xf>
    <xf numFmtId="190" fontId="3" fillId="18" borderId="4" xfId="2" applyNumberFormat="1" applyFont="1" applyFill="1" applyBorder="1" applyAlignment="1">
      <alignment horizontal="center" vertical="top" wrapText="1"/>
    </xf>
    <xf numFmtId="188" fontId="12" fillId="18" borderId="4" xfId="2" applyNumberFormat="1" applyFont="1" applyFill="1" applyBorder="1" applyAlignment="1">
      <alignment horizontal="center" vertical="top" wrapText="1"/>
    </xf>
    <xf numFmtId="0" fontId="35" fillId="18" borderId="2" xfId="0" applyFont="1" applyFill="1" applyBorder="1" applyAlignment="1">
      <alignment horizontal="center" vertical="top" wrapText="1"/>
    </xf>
    <xf numFmtId="0" fontId="31" fillId="18" borderId="2" xfId="0" applyFont="1" applyFill="1" applyBorder="1" applyAlignment="1">
      <alignment vertical="top"/>
    </xf>
    <xf numFmtId="0" fontId="3" fillId="3" borderId="0" xfId="0" applyFont="1" applyFill="1" applyAlignment="1">
      <alignment horizontal="center" wrapText="1"/>
    </xf>
    <xf numFmtId="0" fontId="3" fillId="3" borderId="0" xfId="0" applyFont="1" applyFill="1" applyAlignment="1">
      <alignment horizontal="center"/>
    </xf>
    <xf numFmtId="0" fontId="3" fillId="20" borderId="0" xfId="0" applyFont="1" applyFill="1" applyAlignment="1">
      <alignment horizontal="center"/>
    </xf>
    <xf numFmtId="0" fontId="0" fillId="20" borderId="2" xfId="0" applyFill="1" applyBorder="1" applyAlignment="1">
      <alignment vertical="top" wrapText="1"/>
    </xf>
    <xf numFmtId="0" fontId="46" fillId="20" borderId="4" xfId="0" applyFont="1" applyFill="1" applyBorder="1" applyAlignment="1">
      <alignment horizontal="center" vertical="top" wrapText="1"/>
    </xf>
    <xf numFmtId="0" fontId="31" fillId="20" borderId="1" xfId="0" applyFont="1" applyFill="1" applyBorder="1"/>
    <xf numFmtId="0" fontId="30" fillId="20" borderId="2" xfId="0" applyFont="1" applyFill="1" applyBorder="1" applyAlignment="1">
      <alignment horizontal="center" vertical="top" wrapText="1"/>
    </xf>
    <xf numFmtId="0" fontId="30" fillId="20" borderId="4" xfId="0" applyFont="1" applyFill="1" applyBorder="1" applyAlignment="1">
      <alignment horizontal="center" vertical="top" wrapText="1"/>
    </xf>
    <xf numFmtId="0" fontId="30" fillId="20" borderId="1" xfId="0" applyFont="1" applyFill="1" applyBorder="1" applyAlignment="1">
      <alignment horizontal="center" vertical="top" wrapText="1"/>
    </xf>
    <xf numFmtId="0" fontId="46" fillId="20" borderId="1" xfId="0" applyFont="1" applyFill="1" applyBorder="1" applyAlignment="1">
      <alignment horizontal="center" vertical="top" wrapText="1"/>
    </xf>
    <xf numFmtId="0" fontId="36" fillId="20" borderId="1" xfId="0" applyFont="1" applyFill="1" applyBorder="1" applyAlignment="1">
      <alignment horizontal="center" vertical="top" wrapText="1"/>
    </xf>
    <xf numFmtId="0" fontId="35" fillId="20" borderId="1" xfId="0" applyFont="1" applyFill="1" applyBorder="1" applyAlignment="1">
      <alignment horizontal="center" vertical="top" wrapText="1"/>
    </xf>
    <xf numFmtId="0" fontId="3" fillId="20" borderId="17" xfId="0" applyFont="1" applyFill="1" applyBorder="1" applyAlignment="1">
      <alignment horizontal="center" vertical="top" wrapText="1"/>
    </xf>
    <xf numFmtId="0" fontId="31" fillId="20" borderId="0" xfId="0" applyFont="1" applyFill="1"/>
    <xf numFmtId="0" fontId="42" fillId="20" borderId="1" xfId="0" applyFont="1" applyFill="1" applyBorder="1" applyAlignment="1">
      <alignment horizontal="center" vertical="top" wrapText="1"/>
    </xf>
    <xf numFmtId="0" fontId="30" fillId="20" borderId="3" xfId="0" applyFont="1" applyFill="1" applyBorder="1" applyAlignment="1">
      <alignment horizontal="center" vertical="top" wrapText="1"/>
    </xf>
    <xf numFmtId="0" fontId="0" fillId="20" borderId="1" xfId="0" applyFill="1" applyBorder="1"/>
    <xf numFmtId="0" fontId="46" fillId="20" borderId="2" xfId="0" applyFont="1" applyFill="1" applyBorder="1" applyAlignment="1">
      <alignment horizontal="center" vertical="top" wrapText="1"/>
    </xf>
    <xf numFmtId="0" fontId="0" fillId="20" borderId="4" xfId="0" applyFill="1" applyBorder="1"/>
    <xf numFmtId="0" fontId="31" fillId="20" borderId="4" xfId="0" applyFont="1" applyFill="1" applyBorder="1"/>
    <xf numFmtId="0" fontId="36" fillId="20" borderId="4" xfId="0" applyFont="1" applyFill="1" applyBorder="1" applyAlignment="1">
      <alignment horizontal="center" vertical="top" wrapText="1"/>
    </xf>
    <xf numFmtId="0" fontId="35" fillId="20" borderId="4" xfId="0" applyFont="1" applyFill="1" applyBorder="1" applyAlignment="1">
      <alignment horizontal="center" vertical="top" wrapText="1"/>
    </xf>
    <xf numFmtId="0" fontId="3" fillId="20" borderId="1" xfId="0" applyFont="1" applyFill="1" applyBorder="1" applyAlignment="1">
      <alignment vertical="top"/>
    </xf>
    <xf numFmtId="0" fontId="3" fillId="20" borderId="1" xfId="0" applyFont="1" applyFill="1" applyBorder="1" applyAlignment="1">
      <alignment vertical="top" wrapText="1"/>
    </xf>
    <xf numFmtId="0" fontId="3" fillId="20" borderId="4" xfId="0" applyFont="1" applyFill="1" applyBorder="1" applyAlignment="1">
      <alignment vertical="top" wrapText="1"/>
    </xf>
    <xf numFmtId="0" fontId="36" fillId="20" borderId="2" xfId="0" applyFont="1" applyFill="1" applyBorder="1" applyAlignment="1">
      <alignment horizontal="center" vertical="top" wrapText="1"/>
    </xf>
    <xf numFmtId="0" fontId="31" fillId="20" borderId="2" xfId="0" applyFont="1" applyFill="1" applyBorder="1" applyAlignment="1">
      <alignment vertical="top"/>
    </xf>
    <xf numFmtId="0" fontId="46" fillId="20" borderId="3" xfId="0" applyFont="1" applyFill="1" applyBorder="1" applyAlignment="1">
      <alignment horizontal="center" vertical="top" wrapText="1"/>
    </xf>
    <xf numFmtId="0" fontId="31" fillId="20" borderId="0" xfId="0" applyFont="1" applyFill="1" applyAlignment="1">
      <alignment horizontal="center"/>
    </xf>
    <xf numFmtId="0" fontId="2" fillId="20" borderId="10" xfId="0" applyFont="1" applyFill="1" applyBorder="1" applyAlignment="1">
      <alignment horizontal="center" vertical="top" wrapText="1"/>
    </xf>
    <xf numFmtId="0" fontId="3" fillId="20" borderId="2" xfId="0" applyFont="1" applyFill="1" applyBorder="1" applyAlignment="1">
      <alignment horizontal="center"/>
    </xf>
    <xf numFmtId="0" fontId="3" fillId="20" borderId="3" xfId="0" applyFont="1" applyFill="1" applyBorder="1" applyAlignment="1">
      <alignment horizontal="center"/>
    </xf>
    <xf numFmtId="0" fontId="31" fillId="20" borderId="0" xfId="0" applyFont="1" applyFill="1" applyBorder="1" applyAlignment="1">
      <alignment horizontal="center"/>
    </xf>
    <xf numFmtId="0" fontId="3" fillId="20" borderId="1" xfId="0" applyFont="1" applyFill="1" applyBorder="1" applyAlignment="1">
      <alignment horizontal="center"/>
    </xf>
    <xf numFmtId="0" fontId="3" fillId="20" borderId="4" xfId="0" applyFont="1" applyFill="1" applyBorder="1" applyAlignment="1">
      <alignment horizontal="center"/>
    </xf>
    <xf numFmtId="0" fontId="12" fillId="20" borderId="4" xfId="0" applyFont="1" applyFill="1" applyBorder="1" applyAlignment="1">
      <alignment horizontal="center"/>
    </xf>
    <xf numFmtId="0" fontId="12" fillId="20" borderId="3" xfId="0" applyFont="1" applyFill="1" applyBorder="1" applyAlignment="1">
      <alignment horizontal="center"/>
    </xf>
    <xf numFmtId="0" fontId="3" fillId="20" borderId="1" xfId="0" applyFont="1" applyFill="1" applyBorder="1" applyAlignment="1">
      <alignment horizontal="center" vertical="center" wrapText="1"/>
    </xf>
    <xf numFmtId="3" fontId="3" fillId="20" borderId="4" xfId="0" applyNumberFormat="1" applyFont="1" applyFill="1" applyBorder="1" applyAlignment="1">
      <alignment vertical="top"/>
    </xf>
    <xf numFmtId="0" fontId="2" fillId="2" borderId="15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0" fontId="2" fillId="0" borderId="10" xfId="0" applyFont="1" applyFill="1" applyBorder="1" applyAlignment="1">
      <alignment horizontal="center" vertical="top" wrapText="1"/>
    </xf>
    <xf numFmtId="0" fontId="2" fillId="2" borderId="15" xfId="0" applyFont="1" applyFill="1" applyBorder="1" applyAlignment="1">
      <alignment horizontal="center" vertical="top" wrapText="1"/>
    </xf>
    <xf numFmtId="0" fontId="4" fillId="0" borderId="13" xfId="0" applyFont="1" applyBorder="1" applyAlignment="1">
      <alignment horizontal="left" vertical="top"/>
    </xf>
    <xf numFmtId="0" fontId="12" fillId="0" borderId="2" xfId="0" applyFont="1" applyFill="1" applyBorder="1" applyAlignment="1">
      <alignment horizontal="center" vertical="top" wrapText="1"/>
    </xf>
    <xf numFmtId="0" fontId="12" fillId="0" borderId="4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horizontal="center" vertical="top" wrapText="1"/>
    </xf>
    <xf numFmtId="0" fontId="12" fillId="0" borderId="2" xfId="0" applyFont="1" applyFill="1" applyBorder="1" applyAlignment="1">
      <alignment horizontal="left" vertical="top" wrapText="1"/>
    </xf>
    <xf numFmtId="0" fontId="12" fillId="0" borderId="4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center" vertical="top" wrapText="1"/>
    </xf>
    <xf numFmtId="0" fontId="12" fillId="0" borderId="14" xfId="0" applyFont="1" applyFill="1" applyBorder="1" applyAlignment="1">
      <alignment horizontal="left" vertical="top" wrapText="1"/>
    </xf>
    <xf numFmtId="0" fontId="12" fillId="0" borderId="15" xfId="0" applyFont="1" applyFill="1" applyBorder="1" applyAlignment="1">
      <alignment horizontal="left" vertical="top" wrapText="1"/>
    </xf>
    <xf numFmtId="0" fontId="12" fillId="0" borderId="3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4" xfId="0" applyFont="1" applyFill="1" applyBorder="1" applyAlignment="1">
      <alignment horizontal="left" vertical="top" wrapText="1"/>
    </xf>
    <xf numFmtId="0" fontId="12" fillId="0" borderId="3" xfId="0" applyFont="1" applyFill="1" applyBorder="1" applyAlignment="1">
      <alignment horizontal="center" vertical="top" wrapText="1"/>
    </xf>
    <xf numFmtId="0" fontId="12" fillId="0" borderId="4" xfId="0" applyFont="1" applyFill="1" applyBorder="1" applyAlignment="1">
      <alignment horizontal="left" vertical="top" wrapText="1"/>
    </xf>
    <xf numFmtId="0" fontId="3" fillId="0" borderId="4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center" vertical="top" wrapText="1"/>
    </xf>
    <xf numFmtId="0" fontId="16" fillId="3" borderId="2" xfId="0" applyFont="1" applyFill="1" applyBorder="1" applyAlignment="1">
      <alignment horizontal="left" vertical="top"/>
    </xf>
    <xf numFmtId="0" fontId="0" fillId="0" borderId="1" xfId="0" applyFill="1" applyBorder="1"/>
    <xf numFmtId="0" fontId="0" fillId="0" borderId="4" xfId="0" applyFill="1" applyBorder="1" applyAlignment="1">
      <alignment horizontal="center" wrapText="1"/>
    </xf>
    <xf numFmtId="0" fontId="0" fillId="20" borderId="4" xfId="0" applyFill="1" applyBorder="1" applyAlignment="1">
      <alignment horizontal="center" wrapText="1"/>
    </xf>
    <xf numFmtId="0" fontId="20" fillId="0" borderId="2" xfId="0" applyFont="1" applyBorder="1" applyAlignment="1">
      <alignment horizontal="left" vertical="top"/>
    </xf>
    <xf numFmtId="0" fontId="3" fillId="0" borderId="4" xfId="0" applyFont="1" applyFill="1" applyBorder="1" applyAlignment="1">
      <alignment horizontal="center" vertical="center" wrapText="1"/>
    </xf>
    <xf numFmtId="0" fontId="31" fillId="3" borderId="0" xfId="0" applyFont="1" applyFill="1" applyAlignment="1">
      <alignment horizontal="center" wrapText="1"/>
    </xf>
    <xf numFmtId="0" fontId="31" fillId="3" borderId="0" xfId="0" applyFont="1" applyFill="1"/>
    <xf numFmtId="0" fontId="12" fillId="0" borderId="14" xfId="0" applyFont="1" applyFill="1" applyBorder="1" applyAlignment="1">
      <alignment vertical="top" wrapText="1"/>
    </xf>
    <xf numFmtId="2" fontId="12" fillId="20" borderId="1" xfId="0" applyNumberFormat="1" applyFont="1" applyFill="1" applyBorder="1" applyAlignment="1">
      <alignment horizontal="center" vertical="top" wrapText="1"/>
    </xf>
    <xf numFmtId="0" fontId="16" fillId="0" borderId="1" xfId="0" applyFont="1" applyFill="1" applyBorder="1" applyAlignment="1">
      <alignment horizontal="left" vertical="top"/>
    </xf>
    <xf numFmtId="0" fontId="21" fillId="9" borderId="0" xfId="3" applyFont="1" applyBorder="1"/>
    <xf numFmtId="188" fontId="12" fillId="3" borderId="1" xfId="2" applyNumberFormat="1" applyFont="1" applyFill="1" applyBorder="1" applyAlignment="1">
      <alignment horizontal="center" vertical="top" wrapText="1"/>
    </xf>
    <xf numFmtId="15" fontId="45" fillId="0" borderId="1" xfId="0" applyNumberFormat="1" applyFont="1" applyBorder="1" applyAlignment="1">
      <alignment horizontal="right"/>
    </xf>
    <xf numFmtId="0" fontId="0" fillId="3" borderId="1" xfId="0" applyFill="1" applyBorder="1"/>
    <xf numFmtId="0" fontId="31" fillId="3" borderId="3" xfId="0" applyFont="1" applyFill="1" applyBorder="1"/>
    <xf numFmtId="0" fontId="46" fillId="3" borderId="4" xfId="0" applyFont="1" applyFill="1" applyBorder="1" applyAlignment="1">
      <alignment horizontal="center" vertical="top" wrapText="1"/>
    </xf>
    <xf numFmtId="0" fontId="30" fillId="3" borderId="4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left" vertical="top" wrapText="1"/>
    </xf>
    <xf numFmtId="0" fontId="31" fillId="5" borderId="0" xfId="0" applyFont="1" applyFill="1"/>
    <xf numFmtId="0" fontId="0" fillId="19" borderId="0" xfId="0" applyFill="1"/>
    <xf numFmtId="0" fontId="21" fillId="3" borderId="1" xfId="3" applyFont="1" applyFill="1" applyBorder="1"/>
    <xf numFmtId="0" fontId="21" fillId="3" borderId="1" xfId="6" applyFont="1" applyFill="1" applyBorder="1"/>
    <xf numFmtId="0" fontId="21" fillId="3" borderId="1" xfId="10" applyFont="1" applyFill="1" applyBorder="1"/>
    <xf numFmtId="0" fontId="21" fillId="3" borderId="1" xfId="0" applyFont="1" applyFill="1" applyBorder="1"/>
    <xf numFmtId="0" fontId="21" fillId="3" borderId="1" xfId="9" applyFont="1" applyFill="1" applyBorder="1"/>
    <xf numFmtId="0" fontId="21" fillId="3" borderId="1" xfId="7" applyFont="1" applyFill="1" applyBorder="1"/>
    <xf numFmtId="0" fontId="43" fillId="5" borderId="0" xfId="7" applyFont="1" applyFill="1"/>
    <xf numFmtId="0" fontId="21" fillId="9" borderId="9" xfId="3" applyFont="1" applyBorder="1"/>
    <xf numFmtId="0" fontId="21" fillId="12" borderId="9" xfId="6" applyFont="1" applyBorder="1"/>
    <xf numFmtId="0" fontId="21" fillId="14" borderId="9" xfId="8" applyFont="1" applyBorder="1"/>
    <xf numFmtId="0" fontId="21" fillId="16" borderId="9" xfId="10" applyFont="1" applyBorder="1"/>
    <xf numFmtId="0" fontId="21" fillId="0" borderId="9" xfId="0" applyFont="1" applyFill="1" applyBorder="1"/>
    <xf numFmtId="0" fontId="21" fillId="15" borderId="9" xfId="9" applyFont="1" applyBorder="1"/>
    <xf numFmtId="0" fontId="21" fillId="13" borderId="9" xfId="7" applyFont="1" applyBorder="1"/>
    <xf numFmtId="0" fontId="0" fillId="19" borderId="4" xfId="0" applyFill="1" applyBorder="1"/>
    <xf numFmtId="0" fontId="0" fillId="3" borderId="4" xfId="0" applyFill="1" applyBorder="1"/>
    <xf numFmtId="0" fontId="0" fillId="19" borderId="1" xfId="0" applyFill="1" applyBorder="1"/>
    <xf numFmtId="0" fontId="26" fillId="3" borderId="1" xfId="4" applyFill="1" applyBorder="1"/>
    <xf numFmtId="0" fontId="0" fillId="5" borderId="1" xfId="0" applyFill="1" applyBorder="1"/>
    <xf numFmtId="0" fontId="27" fillId="3" borderId="1" xfId="5" applyFill="1" applyBorder="1"/>
    <xf numFmtId="0" fontId="21" fillId="3" borderId="1" xfId="5" applyFont="1" applyFill="1" applyBorder="1"/>
    <xf numFmtId="0" fontId="0" fillId="19" borderId="1" xfId="0" applyFont="1" applyFill="1" applyBorder="1"/>
    <xf numFmtId="0" fontId="43" fillId="5" borderId="1" xfId="0" applyFont="1" applyFill="1" applyBorder="1"/>
    <xf numFmtId="0" fontId="43" fillId="19" borderId="1" xfId="0" applyFont="1" applyFill="1" applyBorder="1"/>
    <xf numFmtId="0" fontId="43" fillId="3" borderId="1" xfId="0" applyFont="1" applyFill="1" applyBorder="1"/>
    <xf numFmtId="0" fontId="11" fillId="5" borderId="1" xfId="8" applyFill="1" applyBorder="1"/>
    <xf numFmtId="0" fontId="50" fillId="20" borderId="3" xfId="0" applyFont="1" applyFill="1" applyBorder="1" applyAlignment="1">
      <alignment horizontal="center" vertical="top" wrapText="1"/>
    </xf>
    <xf numFmtId="0" fontId="0" fillId="0" borderId="1" xfId="0" applyBorder="1" applyAlignment="1">
      <alignment vertical="center"/>
    </xf>
    <xf numFmtId="0" fontId="12" fillId="17" borderId="7" xfId="0" applyFont="1" applyFill="1" applyBorder="1" applyAlignment="1">
      <alignment vertical="center"/>
    </xf>
    <xf numFmtId="0" fontId="12" fillId="3" borderId="5" xfId="5" applyFont="1" applyFill="1" applyBorder="1" applyAlignment="1">
      <alignment vertical="center"/>
    </xf>
    <xf numFmtId="0" fontId="12" fillId="0" borderId="5" xfId="0" applyFont="1" applyBorder="1" applyAlignment="1">
      <alignment vertical="center"/>
    </xf>
    <xf numFmtId="0" fontId="12" fillId="17" borderId="5" xfId="0" applyFont="1" applyFill="1" applyBorder="1" applyAlignment="1">
      <alignment vertical="center"/>
    </xf>
    <xf numFmtId="0" fontId="12" fillId="0" borderId="6" xfId="0" applyFont="1" applyBorder="1" applyAlignment="1">
      <alignment vertical="center"/>
    </xf>
    <xf numFmtId="0" fontId="51" fillId="0" borderId="11" xfId="0" applyFont="1" applyBorder="1" applyAlignment="1">
      <alignment vertical="center"/>
    </xf>
    <xf numFmtId="0" fontId="12" fillId="0" borderId="8" xfId="0" applyFont="1" applyBorder="1" applyAlignment="1">
      <alignment vertical="center"/>
    </xf>
    <xf numFmtId="0" fontId="12" fillId="0" borderId="7" xfId="0" applyFont="1" applyBorder="1" applyAlignment="1">
      <alignment vertical="center"/>
    </xf>
    <xf numFmtId="0" fontId="12" fillId="17" borderId="7" xfId="0" applyFont="1" applyFill="1" applyBorder="1" applyAlignment="1">
      <alignment vertical="center" wrapText="1"/>
    </xf>
    <xf numFmtId="0" fontId="51" fillId="17" borderId="1" xfId="0" applyFont="1" applyFill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52" fillId="0" borderId="1" xfId="0" applyFont="1" applyBorder="1" applyAlignment="1">
      <alignment vertical="center" wrapText="1"/>
    </xf>
    <xf numFmtId="0" fontId="12" fillId="0" borderId="2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0" borderId="0" xfId="0" applyFont="1" applyBorder="1" applyAlignment="1">
      <alignment vertical="center"/>
    </xf>
    <xf numFmtId="0" fontId="3" fillId="3" borderId="3" xfId="0" applyFont="1" applyFill="1" applyBorder="1" applyAlignment="1">
      <alignment horizontal="center" vertical="top" wrapText="1"/>
    </xf>
    <xf numFmtId="3" fontId="3" fillId="0" borderId="4" xfId="0" applyNumberFormat="1" applyFont="1" applyFill="1" applyBorder="1" applyAlignment="1">
      <alignment horizontal="center" vertical="top" wrapText="1"/>
    </xf>
    <xf numFmtId="0" fontId="12" fillId="0" borderId="3" xfId="0" applyFont="1" applyFill="1" applyBorder="1" applyAlignment="1">
      <alignment horizontal="left" vertical="top" wrapText="1"/>
    </xf>
    <xf numFmtId="0" fontId="2" fillId="3" borderId="10" xfId="0" applyFont="1" applyFill="1" applyBorder="1" applyAlignment="1">
      <alignment horizontal="center" vertical="top" wrapText="1"/>
    </xf>
    <xf numFmtId="0" fontId="3" fillId="3" borderId="16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 vertical="top" wrapText="1"/>
    </xf>
    <xf numFmtId="0" fontId="3" fillId="3" borderId="3" xfId="0" applyFont="1" applyFill="1" applyBorder="1" applyAlignment="1">
      <alignment horizontal="center"/>
    </xf>
    <xf numFmtId="0" fontId="31" fillId="3" borderId="0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46" fillId="3" borderId="3" xfId="0" applyFont="1" applyFill="1" applyBorder="1" applyAlignment="1">
      <alignment horizontal="center" vertical="top"/>
    </xf>
    <xf numFmtId="0" fontId="46" fillId="3" borderId="1" xfId="0" applyFont="1" applyFill="1" applyBorder="1" applyAlignment="1">
      <alignment horizontal="center" vertical="top"/>
    </xf>
    <xf numFmtId="0" fontId="3" fillId="3" borderId="13" xfId="0" applyFont="1" applyFill="1" applyBorder="1" applyAlignment="1">
      <alignment horizontal="center" vertical="top" wrapText="1"/>
    </xf>
    <xf numFmtId="0" fontId="12" fillId="3" borderId="4" xfId="0" applyFont="1" applyFill="1" applyBorder="1" applyAlignment="1">
      <alignment horizontal="center"/>
    </xf>
    <xf numFmtId="0" fontId="12" fillId="3" borderId="2" xfId="0" applyFont="1" applyFill="1" applyBorder="1" applyAlignment="1">
      <alignment horizontal="center" vertical="top" wrapText="1"/>
    </xf>
    <xf numFmtId="0" fontId="46" fillId="3" borderId="4" xfId="0" applyFont="1" applyFill="1" applyBorder="1" applyAlignment="1">
      <alignment horizontal="center" vertical="top"/>
    </xf>
    <xf numFmtId="0" fontId="31" fillId="3" borderId="1" xfId="0" applyFont="1" applyFill="1" applyBorder="1"/>
    <xf numFmtId="0" fontId="3" fillId="3" borderId="18" xfId="0" applyFont="1" applyFill="1" applyBorder="1" applyAlignment="1">
      <alignment horizontal="center" vertical="top" wrapText="1"/>
    </xf>
    <xf numFmtId="0" fontId="3" fillId="3" borderId="12" xfId="0" applyFont="1" applyFill="1" applyBorder="1" applyAlignment="1">
      <alignment horizontal="center" vertical="top" wrapText="1"/>
    </xf>
    <xf numFmtId="0" fontId="31" fillId="3" borderId="4" xfId="0" applyFont="1" applyFill="1" applyBorder="1"/>
    <xf numFmtId="0" fontId="46" fillId="3" borderId="1" xfId="0" applyFont="1" applyFill="1" applyBorder="1" applyAlignment="1">
      <alignment horizontal="center" vertical="top" wrapText="1"/>
    </xf>
    <xf numFmtId="0" fontId="31" fillId="3" borderId="2" xfId="0" applyFont="1" applyFill="1" applyBorder="1"/>
    <xf numFmtId="3" fontId="3" fillId="3" borderId="3" xfId="0" applyNumberFormat="1" applyFont="1" applyFill="1" applyBorder="1" applyAlignment="1">
      <alignment horizontal="center" vertical="top" wrapText="1"/>
    </xf>
    <xf numFmtId="3" fontId="3" fillId="3" borderId="4" xfId="0" applyNumberFormat="1" applyFont="1" applyFill="1" applyBorder="1" applyAlignment="1">
      <alignment horizontal="center" vertical="top" wrapText="1"/>
    </xf>
    <xf numFmtId="0" fontId="3" fillId="3" borderId="3" xfId="0" applyFont="1" applyFill="1" applyBorder="1" applyAlignment="1">
      <alignment horizontal="left" vertical="top" wrapText="1"/>
    </xf>
    <xf numFmtId="3" fontId="3" fillId="3" borderId="2" xfId="0" applyNumberFormat="1" applyFont="1" applyFill="1" applyBorder="1" applyAlignment="1">
      <alignment horizontal="center" vertical="top" wrapText="1"/>
    </xf>
    <xf numFmtId="0" fontId="12" fillId="3" borderId="3" xfId="0" applyFont="1" applyFill="1" applyBorder="1" applyAlignment="1">
      <alignment horizontal="center" vertical="top" wrapText="1"/>
    </xf>
    <xf numFmtId="0" fontId="4" fillId="3" borderId="0" xfId="0" applyFont="1" applyFill="1" applyBorder="1" applyAlignment="1">
      <alignment horizontal="left" vertical="top"/>
    </xf>
    <xf numFmtId="0" fontId="3" fillId="3" borderId="0" xfId="0" applyFont="1" applyFill="1" applyBorder="1" applyAlignment="1">
      <alignment horizontal="left" vertical="top" wrapText="1"/>
    </xf>
    <xf numFmtId="0" fontId="3" fillId="3" borderId="4" xfId="0" applyFont="1" applyFill="1" applyBorder="1" applyAlignment="1">
      <alignment horizontal="center" vertical="top"/>
    </xf>
    <xf numFmtId="0" fontId="31" fillId="3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 vertical="top" wrapText="1"/>
    </xf>
    <xf numFmtId="0" fontId="2" fillId="3" borderId="15" xfId="0" applyFont="1" applyFill="1" applyBorder="1" applyAlignment="1">
      <alignment horizontal="center" vertical="top" wrapText="1"/>
    </xf>
    <xf numFmtId="0" fontId="0" fillId="3" borderId="2" xfId="0" applyFill="1" applyBorder="1" applyAlignment="1">
      <alignment horizontal="center" vertical="top" wrapText="1"/>
    </xf>
    <xf numFmtId="0" fontId="0" fillId="3" borderId="2" xfId="0" applyFill="1" applyBorder="1" applyAlignment="1">
      <alignment vertical="top" wrapText="1"/>
    </xf>
    <xf numFmtId="188" fontId="3" fillId="3" borderId="1" xfId="2" applyNumberFormat="1" applyFont="1" applyFill="1" applyBorder="1" applyAlignment="1">
      <alignment horizontal="center" vertical="top" wrapText="1"/>
    </xf>
    <xf numFmtId="2" fontId="12" fillId="3" borderId="4" xfId="0" applyNumberFormat="1" applyFont="1" applyFill="1" applyBorder="1" applyAlignment="1">
      <alignment horizontal="center" vertical="top" wrapText="1"/>
    </xf>
    <xf numFmtId="188" fontId="3" fillId="3" borderId="4" xfId="2" applyNumberFormat="1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horizontal="center" vertical="top"/>
    </xf>
    <xf numFmtId="189" fontId="12" fillId="3" borderId="1" xfId="0" applyNumberFormat="1" applyFont="1" applyFill="1" applyBorder="1" applyAlignment="1">
      <alignment horizontal="center" vertical="top" wrapText="1"/>
    </xf>
    <xf numFmtId="2" fontId="12" fillId="3" borderId="2" xfId="0" applyNumberFormat="1" applyFont="1" applyFill="1" applyBorder="1" applyAlignment="1">
      <alignment horizontal="center" vertical="top" wrapText="1"/>
    </xf>
    <xf numFmtId="2" fontId="12" fillId="3" borderId="1" xfId="0" applyNumberFormat="1" applyFont="1" applyFill="1" applyBorder="1" applyAlignment="1">
      <alignment horizontal="center" vertical="top" wrapText="1"/>
    </xf>
    <xf numFmtId="0" fontId="30" fillId="3" borderId="2" xfId="0" applyFont="1" applyFill="1" applyBorder="1" applyAlignment="1">
      <alignment horizontal="center" vertical="top" wrapText="1"/>
    </xf>
    <xf numFmtId="0" fontId="30" fillId="3" borderId="1" xfId="0" applyFont="1" applyFill="1" applyBorder="1" applyAlignment="1">
      <alignment horizontal="center" vertical="top" wrapText="1"/>
    </xf>
    <xf numFmtId="188" fontId="12" fillId="3" borderId="4" xfId="2" applyNumberFormat="1" applyFont="1" applyFill="1" applyBorder="1" applyAlignment="1">
      <alignment horizontal="center" vertical="top" wrapText="1"/>
    </xf>
    <xf numFmtId="0" fontId="3" fillId="3" borderId="17" xfId="0" applyFont="1" applyFill="1" applyBorder="1" applyAlignment="1">
      <alignment horizontal="center" vertical="top" wrapText="1"/>
    </xf>
    <xf numFmtId="0" fontId="30" fillId="3" borderId="3" xfId="0" applyFont="1" applyFill="1" applyBorder="1" applyAlignment="1">
      <alignment horizontal="center" vertical="top" wrapText="1"/>
    </xf>
    <xf numFmtId="190" fontId="3" fillId="3" borderId="1" xfId="2" applyNumberFormat="1" applyFont="1" applyFill="1" applyBorder="1" applyAlignment="1">
      <alignment horizontal="center" vertical="top" wrapText="1"/>
    </xf>
    <xf numFmtId="0" fontId="3" fillId="3" borderId="9" xfId="0" applyFont="1" applyFill="1" applyBorder="1" applyAlignment="1">
      <alignment horizontal="center" vertical="top" wrapText="1"/>
    </xf>
    <xf numFmtId="0" fontId="48" fillId="3" borderId="1" xfId="0" applyFont="1" applyFill="1" applyBorder="1" applyAlignment="1">
      <alignment horizontal="center" vertical="top" wrapText="1"/>
    </xf>
    <xf numFmtId="0" fontId="48" fillId="3" borderId="4" xfId="0" applyFont="1" applyFill="1" applyBorder="1" applyAlignment="1">
      <alignment horizontal="center" vertical="top" wrapText="1"/>
    </xf>
    <xf numFmtId="0" fontId="46" fillId="3" borderId="2" xfId="0" applyFont="1" applyFill="1" applyBorder="1" applyAlignment="1">
      <alignment horizontal="center" vertical="top" wrapText="1"/>
    </xf>
    <xf numFmtId="0" fontId="48" fillId="3" borderId="2" xfId="0" applyFont="1" applyFill="1" applyBorder="1" applyAlignment="1">
      <alignment horizontal="center" vertical="top" wrapText="1"/>
    </xf>
    <xf numFmtId="2" fontId="3" fillId="3" borderId="4" xfId="0" applyNumberFormat="1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left" vertical="top" wrapText="1"/>
    </xf>
    <xf numFmtId="0" fontId="46" fillId="3" borderId="3" xfId="0" applyFont="1" applyFill="1" applyBorder="1" applyAlignment="1">
      <alignment horizontal="center" vertical="top" wrapText="1"/>
    </xf>
    <xf numFmtId="0" fontId="3" fillId="3" borderId="4" xfId="0" applyFont="1" applyFill="1" applyBorder="1" applyAlignment="1">
      <alignment horizontal="center" vertical="center" wrapText="1"/>
    </xf>
    <xf numFmtId="0" fontId="35" fillId="3" borderId="4" xfId="0" applyFont="1" applyFill="1" applyBorder="1" applyAlignment="1">
      <alignment horizontal="center" vertical="top" wrapText="1"/>
    </xf>
    <xf numFmtId="190" fontId="3" fillId="3" borderId="4" xfId="2" applyNumberFormat="1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vertical="top"/>
    </xf>
    <xf numFmtId="0" fontId="35" fillId="3" borderId="2" xfId="0" applyFont="1" applyFill="1" applyBorder="1" applyAlignment="1">
      <alignment horizontal="center" vertical="top" wrapText="1"/>
    </xf>
    <xf numFmtId="0" fontId="36" fillId="3" borderId="2" xfId="0" applyFont="1" applyFill="1" applyBorder="1" applyAlignment="1">
      <alignment horizontal="center" vertical="top" wrapText="1"/>
    </xf>
    <xf numFmtId="0" fontId="31" fillId="3" borderId="2" xfId="0" applyFont="1" applyFill="1" applyBorder="1" applyAlignment="1">
      <alignment vertical="top"/>
    </xf>
    <xf numFmtId="0" fontId="46" fillId="3" borderId="1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vertical="top"/>
    </xf>
    <xf numFmtId="0" fontId="1" fillId="3" borderId="4" xfId="0" applyFont="1" applyFill="1" applyBorder="1" applyAlignment="1">
      <alignment horizontal="left" vertical="top" wrapText="1"/>
    </xf>
    <xf numFmtId="0" fontId="3" fillId="3" borderId="3" xfId="0" applyFont="1" applyFill="1" applyBorder="1" applyAlignment="1">
      <alignment horizontal="center" vertical="top" wrapText="1"/>
    </xf>
    <xf numFmtId="2" fontId="0" fillId="0" borderId="0" xfId="0" applyNumberFormat="1"/>
    <xf numFmtId="9" fontId="0" fillId="0" borderId="0" xfId="11" applyFont="1"/>
    <xf numFmtId="0" fontId="3" fillId="0" borderId="17" xfId="0" applyFont="1" applyBorder="1" applyAlignment="1">
      <alignment vertical="center"/>
    </xf>
    <xf numFmtId="0" fontId="2" fillId="0" borderId="17" xfId="0" applyFont="1" applyFill="1" applyBorder="1" applyAlignment="1">
      <alignment vertical="center"/>
    </xf>
    <xf numFmtId="0" fontId="12" fillId="0" borderId="4" xfId="0" applyFont="1" applyFill="1" applyBorder="1" applyAlignment="1">
      <alignment horizontal="center" vertical="top" wrapText="1"/>
    </xf>
    <xf numFmtId="0" fontId="12" fillId="0" borderId="2" xfId="0" applyFont="1" applyFill="1" applyBorder="1" applyAlignment="1">
      <alignment horizontal="left" vertical="top" wrapText="1"/>
    </xf>
    <xf numFmtId="0" fontId="1" fillId="3" borderId="4" xfId="0" applyFont="1" applyFill="1" applyBorder="1" applyAlignment="1">
      <alignment horizontal="center" vertical="top" wrapText="1"/>
    </xf>
    <xf numFmtId="0" fontId="53" fillId="3" borderId="1" xfId="0" applyFont="1" applyFill="1" applyBorder="1" applyAlignment="1">
      <alignment horizontal="center" vertical="top" wrapText="1"/>
    </xf>
    <xf numFmtId="0" fontId="53" fillId="3" borderId="4" xfId="0" applyFont="1" applyFill="1" applyBorder="1" applyAlignment="1">
      <alignment horizontal="center" vertical="top" wrapText="1"/>
    </xf>
    <xf numFmtId="0" fontId="53" fillId="0" borderId="1" xfId="0" applyFont="1" applyFill="1" applyBorder="1" applyAlignment="1">
      <alignment horizontal="center" vertical="top" wrapText="1"/>
    </xf>
    <xf numFmtId="0" fontId="54" fillId="0" borderId="1" xfId="0" applyFont="1" applyFill="1" applyBorder="1" applyAlignment="1">
      <alignment vertical="top" wrapText="1"/>
    </xf>
    <xf numFmtId="0" fontId="3" fillId="3" borderId="4" xfId="0" applyFont="1" applyFill="1" applyBorder="1" applyAlignment="1">
      <alignment horizontal="center" vertical="top" wrapText="1"/>
    </xf>
    <xf numFmtId="0" fontId="12" fillId="0" borderId="3" xfId="0" quotePrefix="1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center" vertical="top" wrapText="1"/>
    </xf>
    <xf numFmtId="0" fontId="3" fillId="0" borderId="0" xfId="0" applyFont="1" applyFill="1" applyAlignment="1">
      <alignment horizontal="left" vertical="center" wrapText="1"/>
    </xf>
    <xf numFmtId="0" fontId="53" fillId="3" borderId="18" xfId="0" applyFont="1" applyFill="1" applyBorder="1" applyAlignment="1">
      <alignment horizontal="left" vertical="top" wrapText="1"/>
    </xf>
    <xf numFmtId="0" fontId="3" fillId="3" borderId="2" xfId="0" applyFont="1" applyFill="1" applyBorder="1" applyAlignment="1">
      <alignment horizontal="center" vertical="top" wrapText="1"/>
    </xf>
    <xf numFmtId="0" fontId="55" fillId="0" borderId="1" xfId="0" applyFont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top" wrapText="1"/>
    </xf>
    <xf numFmtId="0" fontId="12" fillId="0" borderId="2" xfId="0" applyFont="1" applyFill="1" applyBorder="1" applyAlignment="1">
      <alignment horizontal="left" vertical="top" wrapText="1"/>
    </xf>
    <xf numFmtId="0" fontId="12" fillId="0" borderId="4" xfId="0" applyFont="1" applyFill="1" applyBorder="1" applyAlignment="1">
      <alignment horizontal="left" vertical="top" wrapText="1"/>
    </xf>
    <xf numFmtId="0" fontId="12" fillId="0" borderId="2" xfId="0" applyFont="1" applyFill="1" applyBorder="1" applyAlignment="1">
      <alignment horizontal="center" vertical="top" wrapText="1"/>
    </xf>
    <xf numFmtId="0" fontId="12" fillId="0" borderId="4" xfId="0" applyFont="1" applyFill="1" applyBorder="1" applyAlignment="1">
      <alignment horizontal="center" vertical="top" wrapText="1"/>
    </xf>
    <xf numFmtId="0" fontId="12" fillId="0" borderId="3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center" vertical="top" wrapText="1"/>
    </xf>
    <xf numFmtId="0" fontId="12" fillId="0" borderId="3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3" borderId="4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left" vertical="top" wrapText="1"/>
    </xf>
    <xf numFmtId="0" fontId="0" fillId="0" borderId="10" xfId="0" applyBorder="1" applyAlignment="1">
      <alignment vertical="center"/>
    </xf>
    <xf numFmtId="0" fontId="12" fillId="0" borderId="2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horizontal="center" vertical="top" wrapText="1"/>
    </xf>
    <xf numFmtId="0" fontId="3" fillId="0" borderId="12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0" borderId="10" xfId="0" applyFont="1" applyFill="1" applyBorder="1" applyAlignment="1">
      <alignment horizontal="center" vertical="top" wrapText="1"/>
    </xf>
    <xf numFmtId="0" fontId="0" fillId="19" borderId="16" xfId="0" applyFill="1" applyBorder="1" applyAlignment="1">
      <alignment vertical="top" wrapText="1"/>
    </xf>
    <xf numFmtId="0" fontId="12" fillId="19" borderId="3" xfId="0" applyFont="1" applyFill="1" applyBorder="1" applyAlignment="1">
      <alignment horizontal="center" vertical="top" wrapText="1"/>
    </xf>
    <xf numFmtId="0" fontId="12" fillId="19" borderId="1" xfId="0" applyFont="1" applyFill="1" applyBorder="1" applyAlignment="1">
      <alignment horizontal="center" vertical="top" wrapText="1"/>
    </xf>
    <xf numFmtId="2" fontId="12" fillId="19" borderId="4" xfId="0" applyNumberFormat="1" applyFont="1" applyFill="1" applyBorder="1" applyAlignment="1">
      <alignment horizontal="center" vertical="top" wrapText="1"/>
    </xf>
    <xf numFmtId="2" fontId="12" fillId="19" borderId="1" xfId="0" applyNumberFormat="1" applyFont="1" applyFill="1" applyBorder="1" applyAlignment="1">
      <alignment horizontal="center" vertical="top" wrapText="1"/>
    </xf>
    <xf numFmtId="189" fontId="12" fillId="19" borderId="1" xfId="0" applyNumberFormat="1" applyFont="1" applyFill="1" applyBorder="1" applyAlignment="1">
      <alignment horizontal="center" vertical="top" wrapText="1"/>
    </xf>
    <xf numFmtId="0" fontId="3" fillId="19" borderId="2" xfId="0" applyFont="1" applyFill="1" applyBorder="1" applyAlignment="1">
      <alignment horizontal="center" vertical="top" wrapText="1"/>
    </xf>
    <xf numFmtId="0" fontId="3" fillId="19" borderId="1" xfId="0" applyFont="1" applyFill="1" applyBorder="1" applyAlignment="1">
      <alignment horizontal="center" vertical="top" wrapText="1"/>
    </xf>
    <xf numFmtId="0" fontId="3" fillId="0" borderId="16" xfId="0" applyFont="1" applyFill="1" applyBorder="1" applyAlignment="1">
      <alignment vertical="top"/>
    </xf>
    <xf numFmtId="0" fontId="3" fillId="19" borderId="3" xfId="0" applyFont="1" applyFill="1" applyBorder="1" applyAlignment="1">
      <alignment horizontal="center" vertical="top" wrapText="1"/>
    </xf>
    <xf numFmtId="0" fontId="3" fillId="19" borderId="4" xfId="0" applyFont="1" applyFill="1" applyBorder="1" applyAlignment="1">
      <alignment horizontal="center" vertical="top" wrapText="1"/>
    </xf>
    <xf numFmtId="0" fontId="3" fillId="19" borderId="1" xfId="0" applyFont="1" applyFill="1" applyBorder="1" applyAlignment="1">
      <alignment vertical="top" wrapText="1"/>
    </xf>
    <xf numFmtId="0" fontId="3" fillId="19" borderId="13" xfId="0" applyFont="1" applyFill="1" applyBorder="1" applyAlignment="1">
      <alignment vertical="top" wrapText="1"/>
    </xf>
    <xf numFmtId="0" fontId="3" fillId="19" borderId="11" xfId="0" applyFont="1" applyFill="1" applyBorder="1" applyAlignment="1">
      <alignment horizontal="center" vertical="top" wrapText="1"/>
    </xf>
    <xf numFmtId="2" fontId="3" fillId="19" borderId="1" xfId="0" applyNumberFormat="1" applyFont="1" applyFill="1" applyBorder="1" applyAlignment="1">
      <alignment horizontal="center" vertical="top" wrapText="1"/>
    </xf>
    <xf numFmtId="0" fontId="3" fillId="19" borderId="16" xfId="0" applyFont="1" applyFill="1" applyBorder="1" applyAlignment="1">
      <alignment horizontal="center" vertical="top" wrapText="1"/>
    </xf>
    <xf numFmtId="0" fontId="3" fillId="19" borderId="0" xfId="0" applyFont="1" applyFill="1" applyBorder="1" applyAlignment="1">
      <alignment horizontal="center" vertical="top" wrapText="1"/>
    </xf>
    <xf numFmtId="0" fontId="3" fillId="19" borderId="18" xfId="0" applyFont="1" applyFill="1" applyBorder="1" applyAlignment="1">
      <alignment horizontal="center" vertical="top" wrapText="1"/>
    </xf>
    <xf numFmtId="0" fontId="1" fillId="19" borderId="1" xfId="0" applyFont="1" applyFill="1" applyBorder="1" applyAlignment="1">
      <alignment horizontal="center" vertical="top" wrapText="1"/>
    </xf>
    <xf numFmtId="2" fontId="3" fillId="19" borderId="4" xfId="0" applyNumberFormat="1" applyFont="1" applyFill="1" applyBorder="1" applyAlignment="1">
      <alignment horizontal="center" vertical="top" wrapText="1"/>
    </xf>
    <xf numFmtId="0" fontId="35" fillId="19" borderId="2" xfId="0" applyFont="1" applyFill="1" applyBorder="1" applyAlignment="1">
      <alignment horizontal="center" vertical="top" wrapText="1"/>
    </xf>
    <xf numFmtId="0" fontId="3" fillId="19" borderId="13" xfId="0" applyFont="1" applyFill="1" applyBorder="1" applyAlignment="1">
      <alignment horizontal="center" vertical="top" wrapText="1"/>
    </xf>
    <xf numFmtId="187" fontId="3" fillId="19" borderId="4" xfId="0" applyNumberFormat="1" applyFont="1" applyFill="1" applyBorder="1" applyAlignment="1">
      <alignment horizontal="center" vertical="top" wrapText="1"/>
    </xf>
    <xf numFmtId="0" fontId="3" fillId="19" borderId="4" xfId="0" applyFont="1" applyFill="1" applyBorder="1" applyAlignment="1">
      <alignment vertical="top" wrapText="1"/>
    </xf>
    <xf numFmtId="0" fontId="3" fillId="19" borderId="3" xfId="0" applyFont="1" applyFill="1" applyBorder="1" applyAlignment="1">
      <alignment vertical="top" wrapText="1"/>
    </xf>
    <xf numFmtId="0" fontId="3" fillId="0" borderId="3" xfId="0" applyFont="1" applyBorder="1" applyAlignment="1">
      <alignment horizontal="center" vertical="top"/>
    </xf>
    <xf numFmtId="0" fontId="2" fillId="19" borderId="10" xfId="0" applyFont="1" applyFill="1" applyBorder="1" applyAlignment="1">
      <alignment horizontal="center" vertical="top" wrapText="1"/>
    </xf>
    <xf numFmtId="0" fontId="31" fillId="19" borderId="0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 vertical="top"/>
    </xf>
    <xf numFmtId="0" fontId="2" fillId="0" borderId="0" xfId="0" applyFont="1" applyFill="1" applyAlignment="1">
      <alignment horizontal="center"/>
    </xf>
    <xf numFmtId="0" fontId="3" fillId="0" borderId="15" xfId="0" applyFont="1" applyFill="1" applyBorder="1" applyAlignment="1">
      <alignment horizontal="center" vertical="top" wrapText="1"/>
    </xf>
    <xf numFmtId="0" fontId="31" fillId="3" borderId="1" xfId="0" applyFont="1" applyFill="1" applyBorder="1" applyAlignment="1">
      <alignment wrapText="1"/>
    </xf>
    <xf numFmtId="0" fontId="2" fillId="0" borderId="0" xfId="0" applyFont="1" applyFill="1" applyAlignment="1">
      <alignment wrapText="1"/>
    </xf>
    <xf numFmtId="0" fontId="2" fillId="0" borderId="0" xfId="0" applyFont="1" applyFill="1" applyAlignment="1">
      <alignment horizontal="center" wrapText="1"/>
    </xf>
    <xf numFmtId="0" fontId="2" fillId="3" borderId="0" xfId="0" applyFont="1" applyFill="1" applyAlignment="1">
      <alignment horizontal="center" wrapText="1"/>
    </xf>
    <xf numFmtId="0" fontId="2" fillId="3" borderId="0" xfId="0" applyFont="1" applyFill="1"/>
    <xf numFmtId="0" fontId="3" fillId="0" borderId="0" xfId="0" applyFont="1" applyAlignment="1">
      <alignment wrapText="1"/>
    </xf>
    <xf numFmtId="0" fontId="3" fillId="0" borderId="0" xfId="0" applyFont="1" applyAlignment="1">
      <alignment vertical="top" wrapText="1"/>
    </xf>
    <xf numFmtId="0" fontId="4" fillId="0" borderId="2" xfId="0" applyFont="1" applyBorder="1" applyAlignment="1">
      <alignment horizontal="left" vertical="top"/>
    </xf>
    <xf numFmtId="0" fontId="3" fillId="0" borderId="3" xfId="0" applyFont="1" applyBorder="1" applyAlignment="1">
      <alignment vertical="top"/>
    </xf>
    <xf numFmtId="0" fontId="3" fillId="0" borderId="3" xfId="0" applyFont="1" applyBorder="1" applyAlignment="1">
      <alignment vertical="top" wrapText="1"/>
    </xf>
    <xf numFmtId="0" fontId="4" fillId="0" borderId="3" xfId="0" applyFont="1" applyFill="1" applyBorder="1" applyAlignment="1">
      <alignment horizontal="left" vertical="top"/>
    </xf>
    <xf numFmtId="0" fontId="4" fillId="3" borderId="3" xfId="0" applyFont="1" applyFill="1" applyBorder="1" applyAlignment="1">
      <alignment horizontal="left" vertical="top"/>
    </xf>
    <xf numFmtId="0" fontId="3" fillId="0" borderId="4" xfId="0" applyFont="1" applyBorder="1" applyAlignment="1">
      <alignment vertical="top"/>
    </xf>
    <xf numFmtId="0" fontId="3" fillId="0" borderId="1" xfId="0" applyFont="1" applyBorder="1" applyAlignment="1">
      <alignment vertical="top"/>
    </xf>
    <xf numFmtId="0" fontId="2" fillId="0" borderId="0" xfId="0" applyFont="1" applyFill="1" applyAlignment="1"/>
    <xf numFmtId="0" fontId="3" fillId="0" borderId="2" xfId="0" applyFont="1" applyBorder="1"/>
    <xf numFmtId="0" fontId="3" fillId="0" borderId="3" xfId="0" applyFont="1" applyBorder="1"/>
    <xf numFmtId="0" fontId="17" fillId="0" borderId="3" xfId="0" applyFont="1" applyFill="1" applyBorder="1" applyAlignment="1">
      <alignment horizontal="left" vertical="top"/>
    </xf>
    <xf numFmtId="0" fontId="17" fillId="0" borderId="3" xfId="0" applyFont="1" applyFill="1" applyBorder="1" applyAlignment="1">
      <alignment vertical="top"/>
    </xf>
    <xf numFmtId="0" fontId="4" fillId="0" borderId="3" xfId="0" applyFont="1" applyFill="1" applyBorder="1" applyAlignment="1">
      <alignment vertical="top"/>
    </xf>
    <xf numFmtId="0" fontId="3" fillId="0" borderId="3" xfId="0" applyFont="1" applyFill="1" applyBorder="1" applyAlignment="1">
      <alignment vertical="top"/>
    </xf>
    <xf numFmtId="0" fontId="2" fillId="0" borderId="2" xfId="0" applyFont="1" applyFill="1" applyBorder="1"/>
    <xf numFmtId="0" fontId="3" fillId="0" borderId="4" xfId="0" applyFont="1" applyBorder="1"/>
    <xf numFmtId="0" fontId="3" fillId="0" borderId="4" xfId="0" applyFont="1" applyBorder="1" applyAlignment="1">
      <alignment wrapText="1"/>
    </xf>
    <xf numFmtId="0" fontId="3" fillId="0" borderId="1" xfId="0" applyFont="1" applyBorder="1"/>
    <xf numFmtId="0" fontId="3" fillId="0" borderId="1" xfId="0" applyFont="1" applyBorder="1" applyAlignment="1">
      <alignment wrapText="1"/>
    </xf>
    <xf numFmtId="0" fontId="57" fillId="0" borderId="11" xfId="0" applyFont="1" applyFill="1" applyBorder="1" applyAlignment="1">
      <alignment horizontal="left" vertical="top"/>
    </xf>
    <xf numFmtId="0" fontId="56" fillId="0" borderId="14" xfId="0" applyFont="1" applyBorder="1" applyAlignment="1">
      <alignment vertical="top" wrapText="1"/>
    </xf>
    <xf numFmtId="0" fontId="57" fillId="0" borderId="19" xfId="0" applyFont="1" applyFill="1" applyBorder="1" applyAlignment="1">
      <alignment horizontal="left" vertical="top"/>
    </xf>
    <xf numFmtId="0" fontId="57" fillId="0" borderId="14" xfId="0" applyFont="1" applyFill="1" applyBorder="1" applyAlignment="1">
      <alignment horizontal="left" vertical="top"/>
    </xf>
    <xf numFmtId="0" fontId="57" fillId="0" borderId="2" xfId="0" applyFont="1" applyFill="1" applyBorder="1" applyAlignment="1">
      <alignment horizontal="left" vertical="top" wrapText="1"/>
    </xf>
    <xf numFmtId="0" fontId="57" fillId="0" borderId="14" xfId="0" applyFont="1" applyFill="1" applyBorder="1" applyAlignment="1">
      <alignment horizontal="left" vertical="top" wrapText="1"/>
    </xf>
    <xf numFmtId="0" fontId="57" fillId="0" borderId="19" xfId="0" applyFont="1" applyFill="1" applyBorder="1" applyAlignment="1">
      <alignment horizontal="left" vertical="top" wrapText="1"/>
    </xf>
    <xf numFmtId="0" fontId="57" fillId="0" borderId="3" xfId="0" applyFont="1" applyFill="1" applyBorder="1" applyAlignment="1">
      <alignment horizontal="left" vertical="top" wrapText="1"/>
    </xf>
    <xf numFmtId="0" fontId="58" fillId="0" borderId="14" xfId="0" applyFont="1" applyFill="1" applyBorder="1" applyAlignment="1">
      <alignment vertical="top"/>
    </xf>
    <xf numFmtId="0" fontId="57" fillId="0" borderId="14" xfId="0" applyFont="1" applyFill="1" applyBorder="1" applyAlignment="1">
      <alignment vertical="top"/>
    </xf>
    <xf numFmtId="0" fontId="58" fillId="0" borderId="19" xfId="0" applyFont="1" applyFill="1" applyBorder="1" applyAlignment="1">
      <alignment vertical="top"/>
    </xf>
    <xf numFmtId="0" fontId="58" fillId="0" borderId="2" xfId="0" applyFont="1" applyFill="1" applyBorder="1" applyAlignment="1">
      <alignment vertical="top"/>
    </xf>
    <xf numFmtId="0" fontId="57" fillId="0" borderId="19" xfId="0" applyFont="1" applyFill="1" applyBorder="1" applyAlignment="1">
      <alignment vertical="top" wrapText="1"/>
    </xf>
    <xf numFmtId="3" fontId="12" fillId="0" borderId="2" xfId="0" applyNumberFormat="1" applyFont="1" applyFill="1" applyBorder="1" applyAlignment="1">
      <alignment horizontal="center" vertical="top"/>
    </xf>
    <xf numFmtId="3" fontId="12" fillId="0" borderId="2" xfId="0" applyNumberFormat="1" applyFont="1" applyFill="1" applyBorder="1" applyAlignment="1">
      <alignment horizontal="center" vertical="top" wrapText="1"/>
    </xf>
    <xf numFmtId="0" fontId="12" fillId="19" borderId="0" xfId="0" applyFont="1" applyFill="1" applyBorder="1" applyAlignment="1">
      <alignment horizontal="center" vertical="top" wrapText="1"/>
    </xf>
    <xf numFmtId="0" fontId="12" fillId="3" borderId="0" xfId="0" applyFont="1" applyFill="1" applyBorder="1" applyAlignment="1">
      <alignment horizontal="center" vertical="top" wrapText="1"/>
    </xf>
    <xf numFmtId="0" fontId="12" fillId="3" borderId="3" xfId="0" applyFont="1" applyFill="1" applyBorder="1" applyAlignment="1">
      <alignment horizontal="center" vertical="top"/>
    </xf>
    <xf numFmtId="0" fontId="12" fillId="3" borderId="10" xfId="0" applyFont="1" applyFill="1" applyBorder="1" applyAlignment="1">
      <alignment horizontal="left" vertical="top" wrapText="1"/>
    </xf>
    <xf numFmtId="0" fontId="12" fillId="19" borderId="10" xfId="0" applyFont="1" applyFill="1" applyBorder="1" applyAlignment="1">
      <alignment horizontal="center" vertical="top" wrapText="1"/>
    </xf>
    <xf numFmtId="2" fontId="3" fillId="0" borderId="3" xfId="0" applyNumberFormat="1" applyFont="1" applyFill="1" applyBorder="1" applyAlignment="1">
      <alignment horizontal="center" vertical="top" wrapText="1"/>
    </xf>
    <xf numFmtId="2" fontId="3" fillId="3" borderId="3" xfId="0" applyNumberFormat="1" applyFont="1" applyFill="1" applyBorder="1" applyAlignment="1">
      <alignment horizontal="center" vertical="top" wrapText="1"/>
    </xf>
    <xf numFmtId="0" fontId="21" fillId="12" borderId="0" xfId="6" applyFont="1" applyBorder="1"/>
    <xf numFmtId="0" fontId="21" fillId="14" borderId="0" xfId="8" applyFont="1" applyBorder="1"/>
    <xf numFmtId="2" fontId="12" fillId="19" borderId="2" xfId="0" applyNumberFormat="1" applyFont="1" applyFill="1" applyBorder="1" applyAlignment="1">
      <alignment horizontal="center" vertical="top" wrapText="1"/>
    </xf>
    <xf numFmtId="0" fontId="21" fillId="16" borderId="0" xfId="10" applyFont="1" applyBorder="1"/>
    <xf numFmtId="0" fontId="12" fillId="0" borderId="13" xfId="0" applyFont="1" applyFill="1" applyBorder="1" applyAlignment="1">
      <alignment horizontal="center" vertical="top" wrapText="1"/>
    </xf>
    <xf numFmtId="0" fontId="12" fillId="3" borderId="18" xfId="0" applyFont="1" applyFill="1" applyBorder="1" applyAlignment="1">
      <alignment horizontal="center" vertical="top" wrapText="1"/>
    </xf>
    <xf numFmtId="0" fontId="12" fillId="19" borderId="18" xfId="0" applyFont="1" applyFill="1" applyBorder="1" applyAlignment="1">
      <alignment horizontal="center" vertical="top" wrapText="1"/>
    </xf>
    <xf numFmtId="0" fontId="21" fillId="15" borderId="0" xfId="9" applyFont="1" applyBorder="1"/>
    <xf numFmtId="0" fontId="31" fillId="0" borderId="1" xfId="0" applyFont="1" applyFill="1" applyBorder="1"/>
    <xf numFmtId="0" fontId="31" fillId="0" borderId="1" xfId="0" applyFont="1" applyFill="1" applyBorder="1" applyAlignment="1">
      <alignment horizontal="center" wrapText="1"/>
    </xf>
    <xf numFmtId="0" fontId="31" fillId="3" borderId="1" xfId="0" applyFont="1" applyFill="1" applyBorder="1" applyAlignment="1">
      <alignment horizontal="center" wrapText="1"/>
    </xf>
    <xf numFmtId="0" fontId="3" fillId="0" borderId="0" xfId="0" applyFont="1" applyBorder="1" applyAlignment="1">
      <alignment vertical="top" wrapText="1"/>
    </xf>
    <xf numFmtId="0" fontId="12" fillId="0" borderId="12" xfId="0" applyFont="1" applyFill="1" applyBorder="1" applyAlignment="1">
      <alignment vertical="top" wrapText="1"/>
    </xf>
    <xf numFmtId="0" fontId="3" fillId="0" borderId="2" xfId="0" applyFont="1" applyFill="1" applyBorder="1" applyAlignment="1">
      <alignment vertical="top"/>
    </xf>
    <xf numFmtId="0" fontId="0" fillId="0" borderId="1" xfId="0" applyBorder="1"/>
    <xf numFmtId="15" fontId="0" fillId="0" borderId="1" xfId="0" applyNumberFormat="1" applyBorder="1"/>
    <xf numFmtId="0" fontId="12" fillId="0" borderId="4" xfId="0" applyFont="1" applyFill="1" applyBorder="1" applyAlignment="1">
      <alignment horizontal="left" vertical="top" wrapText="1"/>
    </xf>
    <xf numFmtId="0" fontId="3" fillId="3" borderId="4" xfId="0" applyFont="1" applyFill="1" applyBorder="1" applyAlignment="1">
      <alignment horizontal="center" vertical="top" wrapText="1"/>
    </xf>
    <xf numFmtId="0" fontId="12" fillId="19" borderId="2" xfId="0" applyFont="1" applyFill="1" applyBorder="1" applyAlignment="1">
      <alignment horizontal="center" vertical="top" wrapText="1"/>
    </xf>
    <xf numFmtId="3" fontId="12" fillId="0" borderId="9" xfId="0" applyNumberFormat="1" applyFont="1" applyFill="1" applyBorder="1" applyAlignment="1">
      <alignment horizontal="center" vertical="top" wrapText="1"/>
    </xf>
    <xf numFmtId="0" fontId="29" fillId="3" borderId="4" xfId="0" applyFont="1" applyFill="1" applyBorder="1" applyAlignment="1">
      <alignment horizontal="center" vertical="top" wrapText="1"/>
    </xf>
    <xf numFmtId="0" fontId="12" fillId="0" borderId="4" xfId="0" applyFont="1" applyFill="1" applyBorder="1" applyAlignment="1">
      <alignment horizontal="left" vertical="top" wrapText="1"/>
    </xf>
    <xf numFmtId="0" fontId="12" fillId="0" borderId="2" xfId="0" applyFont="1" applyFill="1" applyBorder="1" applyAlignment="1">
      <alignment horizontal="center" vertical="top" wrapText="1"/>
    </xf>
    <xf numFmtId="0" fontId="12" fillId="0" borderId="4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left" vertical="top" wrapText="1"/>
    </xf>
    <xf numFmtId="0" fontId="3" fillId="3" borderId="4" xfId="0" applyFont="1" applyFill="1" applyBorder="1" applyAlignment="1">
      <alignment horizontal="center" vertical="top" wrapText="1"/>
    </xf>
    <xf numFmtId="0" fontId="12" fillId="0" borderId="14" xfId="0" applyFont="1" applyFill="1" applyBorder="1" applyAlignment="1">
      <alignment horizontal="left" vertical="top" wrapText="1"/>
    </xf>
    <xf numFmtId="0" fontId="16" fillId="0" borderId="18" xfId="0" applyFont="1" applyFill="1" applyBorder="1" applyAlignment="1">
      <alignment horizontal="left" vertical="top"/>
    </xf>
    <xf numFmtId="0" fontId="0" fillId="5" borderId="0" xfId="0" applyFill="1" applyBorder="1"/>
    <xf numFmtId="0" fontId="21" fillId="13" borderId="0" xfId="7" applyFont="1" applyBorder="1"/>
    <xf numFmtId="0" fontId="0" fillId="19" borderId="0" xfId="0" applyFill="1" applyBorder="1"/>
    <xf numFmtId="0" fontId="21" fillId="3" borderId="0" xfId="7" applyFont="1" applyFill="1" applyBorder="1"/>
    <xf numFmtId="0" fontId="0" fillId="3" borderId="0" xfId="0" applyFill="1" applyBorder="1"/>
    <xf numFmtId="0" fontId="12" fillId="0" borderId="4" xfId="0" applyFont="1" applyFill="1" applyBorder="1" applyAlignment="1">
      <alignment horizontal="center" vertical="top" wrapText="1"/>
    </xf>
    <xf numFmtId="0" fontId="12" fillId="0" borderId="4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center" vertical="top" wrapText="1"/>
    </xf>
    <xf numFmtId="0" fontId="3" fillId="3" borderId="4" xfId="0" applyFont="1" applyFill="1" applyBorder="1" applyAlignment="1">
      <alignment horizontal="center" vertical="top" wrapText="1"/>
    </xf>
    <xf numFmtId="0" fontId="12" fillId="3" borderId="19" xfId="0" applyFont="1" applyFill="1" applyBorder="1" applyAlignment="1">
      <alignment horizontal="left" vertical="top" wrapText="1"/>
    </xf>
    <xf numFmtId="0" fontId="3" fillId="0" borderId="4" xfId="0" applyFont="1" applyFill="1" applyBorder="1" applyAlignment="1">
      <alignment horizontal="center" vertical="top" wrapText="1"/>
    </xf>
    <xf numFmtId="0" fontId="3" fillId="3" borderId="4" xfId="0" applyFont="1" applyFill="1" applyBorder="1" applyAlignment="1">
      <alignment horizontal="center" vertical="top" wrapText="1"/>
    </xf>
    <xf numFmtId="0" fontId="31" fillId="3" borderId="3" xfId="0" applyFont="1" applyFill="1" applyBorder="1" applyAlignment="1">
      <alignment vertical="top"/>
    </xf>
    <xf numFmtId="0" fontId="12" fillId="0" borderId="14" xfId="0" applyFont="1" applyFill="1" applyBorder="1" applyAlignment="1">
      <alignment horizontal="left" vertical="top" wrapText="1"/>
    </xf>
    <xf numFmtId="0" fontId="12" fillId="0" borderId="19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center" vertical="top" wrapText="1"/>
    </xf>
    <xf numFmtId="0" fontId="12" fillId="0" borderId="3" xfId="0" applyFont="1" applyFill="1" applyBorder="1" applyAlignment="1">
      <alignment horizontal="center"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3" borderId="4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 vertical="top" wrapText="1"/>
    </xf>
    <xf numFmtId="0" fontId="12" fillId="0" borderId="0" xfId="0" applyFont="1" applyAlignment="1">
      <alignment horizontal="left"/>
    </xf>
    <xf numFmtId="0" fontId="51" fillId="0" borderId="11" xfId="0" applyFont="1" applyFill="1" applyBorder="1" applyAlignment="1">
      <alignment horizontal="left" vertical="top" wrapText="1"/>
    </xf>
    <xf numFmtId="0" fontId="12" fillId="0" borderId="3" xfId="0" applyFont="1" applyBorder="1" applyAlignment="1">
      <alignment horizontal="left" vertical="top" wrapText="1"/>
    </xf>
    <xf numFmtId="0" fontId="38" fillId="0" borderId="0" xfId="0" applyFont="1" applyAlignment="1">
      <alignment horizontal="left"/>
    </xf>
    <xf numFmtId="49" fontId="3" fillId="0" borderId="4" xfId="0" applyNumberFormat="1" applyFont="1" applyBorder="1" applyAlignment="1">
      <alignment vertical="top" wrapText="1"/>
    </xf>
    <xf numFmtId="0" fontId="12" fillId="0" borderId="4" xfId="0" applyFont="1" applyFill="1" applyBorder="1" applyAlignment="1">
      <alignment horizontal="left" vertical="top" wrapText="1"/>
    </xf>
    <xf numFmtId="0" fontId="12" fillId="0" borderId="2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center" vertical="top" wrapText="1"/>
    </xf>
    <xf numFmtId="0" fontId="12" fillId="0" borderId="3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3" borderId="2" xfId="0" applyFont="1" applyFill="1" applyBorder="1" applyAlignment="1">
      <alignment horizontal="center"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19" borderId="18" xfId="0" applyFont="1" applyFill="1" applyBorder="1" applyAlignment="1">
      <alignment vertical="top" wrapText="1"/>
    </xf>
    <xf numFmtId="0" fontId="3" fillId="0" borderId="12" xfId="0" applyFont="1" applyFill="1" applyBorder="1" applyAlignment="1">
      <alignment vertical="top" wrapText="1"/>
    </xf>
    <xf numFmtId="0" fontId="2" fillId="0" borderId="16" xfId="0" applyFont="1" applyFill="1" applyBorder="1" applyAlignment="1">
      <alignment horizontal="left" vertical="top"/>
    </xf>
    <xf numFmtId="0" fontId="12" fillId="19" borderId="16" xfId="0" applyFont="1" applyFill="1" applyBorder="1" applyAlignment="1">
      <alignment horizontal="center" vertical="top" wrapText="1"/>
    </xf>
    <xf numFmtId="0" fontId="12" fillId="0" borderId="16" xfId="0" applyFont="1" applyFill="1" applyBorder="1" applyAlignment="1">
      <alignment horizontal="center" vertical="top"/>
    </xf>
    <xf numFmtId="188" fontId="5" fillId="3" borderId="1" xfId="2" applyNumberFormat="1" applyFont="1" applyFill="1" applyBorder="1" applyAlignment="1">
      <alignment horizontal="center" vertical="top" wrapText="1"/>
    </xf>
    <xf numFmtId="0" fontId="38" fillId="3" borderId="9" xfId="0" applyFont="1" applyFill="1" applyBorder="1" applyAlignment="1">
      <alignment vertical="top"/>
    </xf>
    <xf numFmtId="49" fontId="12" fillId="0" borderId="1" xfId="0" applyNumberFormat="1" applyFont="1" applyFill="1" applyBorder="1" applyAlignment="1">
      <alignment horizontal="left" vertical="top" wrapText="1"/>
    </xf>
    <xf numFmtId="0" fontId="20" fillId="0" borderId="18" xfId="0" applyFont="1" applyBorder="1" applyAlignment="1">
      <alignment horizontal="left" vertical="top"/>
    </xf>
    <xf numFmtId="0" fontId="3" fillId="3" borderId="4" xfId="0" applyFont="1" applyFill="1" applyBorder="1" applyAlignment="1">
      <alignment horizontal="left" vertical="top" wrapText="1" shrinkToFit="1"/>
    </xf>
    <xf numFmtId="0" fontId="3" fillId="3" borderId="4" xfId="0" applyFont="1" applyFill="1" applyBorder="1" applyAlignment="1">
      <alignment horizontal="center" vertical="top" wrapText="1"/>
    </xf>
    <xf numFmtId="49" fontId="12" fillId="3" borderId="4" xfId="0" applyNumberFormat="1" applyFont="1" applyFill="1" applyBorder="1" applyAlignment="1">
      <alignment vertical="top" wrapText="1"/>
    </xf>
    <xf numFmtId="0" fontId="12" fillId="0" borderId="18" xfId="0" quotePrefix="1" applyFont="1" applyFill="1" applyBorder="1" applyAlignment="1">
      <alignment horizontal="center" vertical="top" wrapText="1"/>
    </xf>
    <xf numFmtId="0" fontId="12" fillId="0" borderId="3" xfId="0" applyFont="1" applyFill="1" applyBorder="1" applyAlignment="1">
      <alignment horizontal="center"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3" borderId="4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left" vertical="top" wrapText="1"/>
    </xf>
    <xf numFmtId="0" fontId="3" fillId="3" borderId="3" xfId="0" applyFont="1" applyFill="1" applyBorder="1" applyAlignment="1">
      <alignment horizontal="center" vertical="top" wrapText="1"/>
    </xf>
    <xf numFmtId="0" fontId="12" fillId="3" borderId="14" xfId="0" applyFont="1" applyFill="1" applyBorder="1" applyAlignment="1">
      <alignment horizontal="left" vertical="top" wrapText="1"/>
    </xf>
    <xf numFmtId="0" fontId="12" fillId="0" borderId="2" xfId="0" applyFont="1" applyFill="1" applyBorder="1" applyAlignment="1">
      <alignment horizontal="left" vertical="top" wrapText="1"/>
    </xf>
    <xf numFmtId="0" fontId="12" fillId="0" borderId="4" xfId="0" applyFont="1" applyFill="1" applyBorder="1" applyAlignment="1">
      <alignment horizontal="left" vertical="top" wrapText="1"/>
    </xf>
    <xf numFmtId="0" fontId="12" fillId="0" borderId="2" xfId="0" applyFont="1" applyFill="1" applyBorder="1" applyAlignment="1">
      <alignment horizontal="center" vertical="top" wrapText="1"/>
    </xf>
    <xf numFmtId="0" fontId="12" fillId="0" borderId="4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center" vertical="top" wrapText="1"/>
    </xf>
    <xf numFmtId="0" fontId="3" fillId="19" borderId="12" xfId="0" applyFont="1" applyFill="1" applyBorder="1" applyAlignment="1">
      <alignment horizontal="center" vertical="top" wrapText="1"/>
    </xf>
    <xf numFmtId="0" fontId="12" fillId="0" borderId="3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4" xfId="0" applyFont="1" applyFill="1" applyBorder="1" applyAlignment="1">
      <alignment horizontal="left" vertical="top" wrapText="1"/>
    </xf>
    <xf numFmtId="0" fontId="3" fillId="3" borderId="3" xfId="0" applyFont="1" applyFill="1" applyBorder="1" applyAlignment="1">
      <alignment horizontal="center" vertical="top" wrapText="1"/>
    </xf>
    <xf numFmtId="0" fontId="12" fillId="0" borderId="2" xfId="0" applyFont="1" applyFill="1" applyBorder="1" applyAlignment="1">
      <alignment horizontal="center" vertical="top" wrapText="1"/>
    </xf>
    <xf numFmtId="0" fontId="12" fillId="0" borderId="4" xfId="0" applyFont="1" applyFill="1" applyBorder="1" applyAlignment="1">
      <alignment horizontal="center" vertical="top" wrapText="1"/>
    </xf>
    <xf numFmtId="0" fontId="12" fillId="0" borderId="4" xfId="0" applyFont="1" applyFill="1" applyBorder="1" applyAlignment="1">
      <alignment horizontal="left" vertical="top" wrapText="1"/>
    </xf>
    <xf numFmtId="0" fontId="3" fillId="0" borderId="4" xfId="0" applyFont="1" applyFill="1" applyBorder="1" applyAlignment="1">
      <alignment horizontal="center" vertical="top" wrapText="1"/>
    </xf>
    <xf numFmtId="0" fontId="3" fillId="3" borderId="3" xfId="0" applyFont="1" applyFill="1" applyBorder="1" applyAlignment="1">
      <alignment horizontal="center" vertical="top" wrapText="1"/>
    </xf>
    <xf numFmtId="0" fontId="48" fillId="3" borderId="3" xfId="0" applyFont="1" applyFill="1" applyBorder="1" applyAlignment="1">
      <alignment horizontal="center" vertical="top" wrapText="1"/>
    </xf>
    <xf numFmtId="0" fontId="3" fillId="19" borderId="9" xfId="0" applyFont="1" applyFill="1" applyBorder="1" applyAlignment="1">
      <alignment horizontal="center" vertical="top" wrapText="1"/>
    </xf>
    <xf numFmtId="0" fontId="3" fillId="0" borderId="18" xfId="0" applyFont="1" applyFill="1" applyBorder="1" applyAlignment="1">
      <alignment vertical="top"/>
    </xf>
    <xf numFmtId="0" fontId="57" fillId="0" borderId="2" xfId="0" applyFont="1" applyFill="1" applyBorder="1" applyAlignment="1">
      <alignment vertical="top"/>
    </xf>
    <xf numFmtId="0" fontId="0" fillId="0" borderId="4" xfId="0" applyFill="1" applyBorder="1"/>
    <xf numFmtId="0" fontId="3" fillId="0" borderId="1" xfId="0" applyFont="1" applyFill="1" applyBorder="1" applyAlignment="1">
      <alignment horizontal="left" vertical="center" wrapText="1"/>
    </xf>
    <xf numFmtId="0" fontId="3" fillId="0" borderId="18" xfId="0" applyFont="1" applyFill="1" applyBorder="1" applyAlignment="1">
      <alignment vertical="top" wrapText="1"/>
    </xf>
    <xf numFmtId="0" fontId="12" fillId="0" borderId="17" xfId="0" applyFont="1" applyFill="1" applyBorder="1" applyAlignment="1">
      <alignment vertical="top" wrapText="1"/>
    </xf>
    <xf numFmtId="0" fontId="20" fillId="3" borderId="4" xfId="0" applyFont="1" applyFill="1" applyBorder="1" applyAlignment="1">
      <alignment horizontal="left" vertical="top" wrapText="1"/>
    </xf>
    <xf numFmtId="0" fontId="12" fillId="19" borderId="17" xfId="0" applyFont="1" applyFill="1" applyBorder="1" applyAlignment="1">
      <alignment horizontal="center" vertical="top" wrapText="1"/>
    </xf>
    <xf numFmtId="0" fontId="12" fillId="0" borderId="17" xfId="0" applyFont="1" applyFill="1" applyBorder="1" applyAlignment="1">
      <alignment horizontal="center" vertical="top"/>
    </xf>
    <xf numFmtId="0" fontId="12" fillId="0" borderId="17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left" vertical="top"/>
    </xf>
    <xf numFmtId="0" fontId="3" fillId="0" borderId="12" xfId="0" applyFont="1" applyFill="1" applyBorder="1" applyAlignment="1">
      <alignment horizontal="left" vertical="top"/>
    </xf>
    <xf numFmtId="49" fontId="12" fillId="0" borderId="1" xfId="0" quotePrefix="1" applyNumberFormat="1" applyFont="1" applyFill="1" applyBorder="1" applyAlignment="1">
      <alignment horizontal="left" vertical="top" wrapText="1"/>
    </xf>
    <xf numFmtId="0" fontId="31" fillId="3" borderId="1" xfId="0" applyFont="1" applyFill="1" applyBorder="1" applyAlignment="1">
      <alignment vertical="top"/>
    </xf>
    <xf numFmtId="0" fontId="37" fillId="0" borderId="1" xfId="0" applyFont="1" applyFill="1" applyBorder="1" applyAlignment="1">
      <alignment vertical="top"/>
    </xf>
    <xf numFmtId="0" fontId="43" fillId="0" borderId="3" xfId="0" applyFont="1" applyFill="1" applyBorder="1"/>
    <xf numFmtId="0" fontId="12" fillId="0" borderId="14" xfId="0" applyFont="1" applyFill="1" applyBorder="1" applyAlignment="1">
      <alignment horizontal="left" vertical="top" wrapText="1"/>
    </xf>
    <xf numFmtId="0" fontId="12" fillId="0" borderId="4" xfId="0" applyFont="1" applyFill="1" applyBorder="1" applyAlignment="1">
      <alignment horizontal="left" vertical="top" wrapText="1"/>
    </xf>
    <xf numFmtId="0" fontId="12" fillId="0" borderId="4" xfId="0" applyFont="1" applyFill="1" applyBorder="1" applyAlignment="1">
      <alignment horizontal="center" vertical="top" wrapText="1"/>
    </xf>
    <xf numFmtId="0" fontId="4" fillId="3" borderId="18" xfId="0" applyFont="1" applyFill="1" applyBorder="1" applyAlignment="1">
      <alignment horizontal="left" vertical="top"/>
    </xf>
    <xf numFmtId="0" fontId="3" fillId="0" borderId="4" xfId="0" applyFont="1" applyFill="1" applyBorder="1" applyAlignment="1">
      <alignment horizontal="center" vertical="top" wrapText="1"/>
    </xf>
    <xf numFmtId="0" fontId="12" fillId="0" borderId="3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4" xfId="0" applyFont="1" applyFill="1" applyBorder="1" applyAlignment="1">
      <alignment horizontal="left" vertical="top" wrapText="1"/>
    </xf>
    <xf numFmtId="0" fontId="43" fillId="5" borderId="0" xfId="0" applyFont="1" applyFill="1" applyBorder="1"/>
    <xf numFmtId="0" fontId="38" fillId="0" borderId="2" xfId="0" applyFont="1" applyFill="1" applyBorder="1" applyAlignment="1">
      <alignment wrapText="1"/>
    </xf>
    <xf numFmtId="0" fontId="3" fillId="3" borderId="3" xfId="0" applyFont="1" applyFill="1" applyBorder="1" applyAlignment="1">
      <alignment horizontal="center" vertical="top" wrapText="1"/>
    </xf>
    <xf numFmtId="2" fontId="3" fillId="19" borderId="3" xfId="0" applyNumberFormat="1" applyFont="1" applyFill="1" applyBorder="1" applyAlignment="1">
      <alignment horizontal="center" vertical="top" wrapText="1"/>
    </xf>
    <xf numFmtId="0" fontId="20" fillId="0" borderId="4" xfId="0" applyFont="1" applyFill="1" applyBorder="1" applyAlignment="1">
      <alignment horizontal="left" vertical="top" wrapText="1"/>
    </xf>
    <xf numFmtId="0" fontId="3" fillId="0" borderId="17" xfId="0" applyFont="1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0" fontId="12" fillId="17" borderId="5" xfId="5" applyFont="1" applyFill="1" applyBorder="1" applyAlignment="1">
      <alignment vertical="center"/>
    </xf>
    <xf numFmtId="49" fontId="12" fillId="17" borderId="21" xfId="5" applyNumberFormat="1" applyFont="1" applyFill="1" applyBorder="1" applyAlignment="1">
      <alignment vertical="center"/>
    </xf>
    <xf numFmtId="0" fontId="12" fillId="17" borderId="21" xfId="5" applyFont="1" applyFill="1" applyBorder="1" applyAlignment="1">
      <alignment vertical="center"/>
    </xf>
    <xf numFmtId="0" fontId="4" fillId="0" borderId="13" xfId="0" applyFont="1" applyFill="1" applyBorder="1" applyAlignment="1">
      <alignment horizontal="left" vertical="top"/>
    </xf>
    <xf numFmtId="0" fontId="2" fillId="0" borderId="12" xfId="0" applyFont="1" applyFill="1" applyBorder="1" applyAlignment="1">
      <alignment vertical="center"/>
    </xf>
    <xf numFmtId="0" fontId="51" fillId="0" borderId="4" xfId="0" applyFont="1" applyBorder="1" applyAlignment="1">
      <alignment vertical="center"/>
    </xf>
    <xf numFmtId="0" fontId="51" fillId="0" borderId="15" xfId="0" applyFont="1" applyBorder="1" applyAlignment="1">
      <alignment vertical="center"/>
    </xf>
    <xf numFmtId="0" fontId="4" fillId="17" borderId="18" xfId="0" applyFont="1" applyFill="1" applyBorder="1" applyAlignment="1">
      <alignment vertical="top"/>
    </xf>
    <xf numFmtId="0" fontId="4" fillId="17" borderId="0" xfId="0" applyFont="1" applyFill="1" applyBorder="1" applyAlignment="1">
      <alignment vertical="top"/>
    </xf>
    <xf numFmtId="0" fontId="28" fillId="17" borderId="25" xfId="5" applyFont="1" applyFill="1" applyBorder="1" applyAlignment="1">
      <alignment vertical="center"/>
    </xf>
    <xf numFmtId="0" fontId="4" fillId="17" borderId="18" xfId="0" applyFont="1" applyFill="1" applyBorder="1" applyAlignment="1">
      <alignment horizontal="left" vertical="top"/>
    </xf>
    <xf numFmtId="0" fontId="3" fillId="17" borderId="0" xfId="0" applyFont="1" applyFill="1" applyBorder="1" applyAlignment="1">
      <alignment horizontal="left" vertical="top" wrapText="1"/>
    </xf>
    <xf numFmtId="0" fontId="3" fillId="0" borderId="5" xfId="0" applyFont="1" applyBorder="1" applyAlignment="1">
      <alignment vertical="center"/>
    </xf>
    <xf numFmtId="0" fontId="4" fillId="3" borderId="18" xfId="0" applyFont="1" applyFill="1" applyBorder="1" applyAlignment="1">
      <alignment vertical="top"/>
    </xf>
    <xf numFmtId="0" fontId="4" fillId="3" borderId="0" xfId="0" applyFont="1" applyFill="1" applyBorder="1" applyAlignment="1">
      <alignment vertical="top"/>
    </xf>
    <xf numFmtId="0" fontId="28" fillId="3" borderId="25" xfId="5" applyFont="1" applyFill="1" applyBorder="1" applyAlignment="1">
      <alignment vertical="center"/>
    </xf>
    <xf numFmtId="0" fontId="12" fillId="17" borderId="8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3" fillId="3" borderId="26" xfId="0" applyFont="1" applyFill="1" applyBorder="1" applyAlignment="1">
      <alignment vertical="center"/>
    </xf>
    <xf numFmtId="0" fontId="12" fillId="3" borderId="8" xfId="0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12" fillId="0" borderId="17" xfId="0" applyFont="1" applyBorder="1" applyAlignment="1">
      <alignment vertical="center"/>
    </xf>
    <xf numFmtId="0" fontId="17" fillId="17" borderId="18" xfId="0" applyFont="1" applyFill="1" applyBorder="1" applyAlignment="1">
      <alignment vertical="top"/>
    </xf>
    <xf numFmtId="0" fontId="17" fillId="17" borderId="20" xfId="0" applyFont="1" applyFill="1" applyBorder="1" applyAlignment="1">
      <alignment horizontal="left" vertical="top"/>
    </xf>
    <xf numFmtId="0" fontId="4" fillId="17" borderId="20" xfId="0" applyFont="1" applyFill="1" applyBorder="1" applyAlignment="1">
      <alignment horizontal="left" vertical="top"/>
    </xf>
    <xf numFmtId="0" fontId="12" fillId="0" borderId="3" xfId="0" applyFont="1" applyBorder="1" applyAlignment="1">
      <alignment vertical="center"/>
    </xf>
    <xf numFmtId="0" fontId="6" fillId="0" borderId="17" xfId="0" applyFont="1" applyBorder="1" applyAlignment="1">
      <alignment vertical="center"/>
    </xf>
    <xf numFmtId="0" fontId="31" fillId="21" borderId="0" xfId="0" applyFont="1" applyFill="1"/>
    <xf numFmtId="0" fontId="0" fillId="21" borderId="0" xfId="0" applyFill="1"/>
    <xf numFmtId="0" fontId="0" fillId="21" borderId="1" xfId="0" applyFill="1" applyBorder="1"/>
    <xf numFmtId="0" fontId="27" fillId="21" borderId="0" xfId="5" applyFill="1"/>
    <xf numFmtId="0" fontId="25" fillId="21" borderId="0" xfId="3" applyFill="1"/>
    <xf numFmtId="0" fontId="43" fillId="21" borderId="0" xfId="7" applyFont="1" applyFill="1"/>
    <xf numFmtId="0" fontId="43" fillId="21" borderId="1" xfId="0" applyFont="1" applyFill="1" applyBorder="1"/>
    <xf numFmtId="0" fontId="11" fillId="21" borderId="0" xfId="7" applyFill="1"/>
    <xf numFmtId="0" fontId="11" fillId="21" borderId="0" xfId="6" applyFill="1"/>
    <xf numFmtId="0" fontId="21" fillId="21" borderId="0" xfId="6" applyFont="1" applyFill="1"/>
    <xf numFmtId="0" fontId="21" fillId="21" borderId="1" xfId="0" applyFont="1" applyFill="1" applyBorder="1"/>
    <xf numFmtId="0" fontId="11" fillId="21" borderId="0" xfId="10" applyFill="1"/>
    <xf numFmtId="0" fontId="27" fillId="21" borderId="1" xfId="5" applyFill="1" applyBorder="1"/>
    <xf numFmtId="0" fontId="11" fillId="21" borderId="0" xfId="8" applyFill="1"/>
    <xf numFmtId="0" fontId="11" fillId="21" borderId="0" xfId="9" applyFill="1"/>
    <xf numFmtId="0" fontId="2" fillId="0" borderId="0" xfId="0" applyFont="1" applyFill="1" applyBorder="1" applyAlignment="1">
      <alignment horizontal="center" vertical="top" wrapText="1"/>
    </xf>
    <xf numFmtId="0" fontId="57" fillId="0" borderId="0" xfId="0" applyFont="1" applyFill="1" applyBorder="1" applyAlignment="1">
      <alignment horizontal="left" vertical="top"/>
    </xf>
    <xf numFmtId="0" fontId="56" fillId="0" borderId="0" xfId="0" applyFont="1" applyBorder="1" applyAlignment="1">
      <alignment vertical="top" wrapText="1"/>
    </xf>
    <xf numFmtId="0" fontId="12" fillId="3" borderId="0" xfId="0" applyFont="1" applyFill="1" applyBorder="1" applyAlignment="1">
      <alignment horizontal="left" vertical="top" wrapText="1"/>
    </xf>
    <xf numFmtId="0" fontId="12" fillId="3" borderId="0" xfId="0" applyFont="1" applyFill="1" applyBorder="1" applyAlignment="1">
      <alignment vertical="top" wrapText="1"/>
    </xf>
    <xf numFmtId="0" fontId="57" fillId="0" borderId="0" xfId="0" applyFont="1" applyFill="1" applyBorder="1" applyAlignment="1">
      <alignment horizontal="left" vertical="top" wrapText="1"/>
    </xf>
    <xf numFmtId="0" fontId="12" fillId="0" borderId="0" xfId="0" applyFont="1" applyFill="1" applyBorder="1" applyAlignment="1">
      <alignment vertical="top"/>
    </xf>
    <xf numFmtId="0" fontId="12" fillId="3" borderId="0" xfId="0" applyFont="1" applyFill="1" applyBorder="1" applyAlignment="1">
      <alignment horizontal="left" vertical="top"/>
    </xf>
    <xf numFmtId="0" fontId="3" fillId="0" borderId="0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left" vertical="top"/>
    </xf>
    <xf numFmtId="0" fontId="12" fillId="3" borderId="0" xfId="0" applyFont="1" applyFill="1" applyBorder="1" applyAlignment="1">
      <alignment vertical="top"/>
    </xf>
    <xf numFmtId="0" fontId="57" fillId="0" borderId="0" xfId="0" applyFont="1" applyFill="1" applyBorder="1" applyAlignment="1">
      <alignment vertical="top"/>
    </xf>
    <xf numFmtId="0" fontId="58" fillId="0" borderId="0" xfId="0" applyFont="1" applyFill="1" applyBorder="1" applyAlignment="1">
      <alignment vertical="top"/>
    </xf>
    <xf numFmtId="0" fontId="57" fillId="0" borderId="0" xfId="0" applyFont="1" applyFill="1" applyBorder="1" applyAlignment="1">
      <alignment vertical="top" wrapText="1"/>
    </xf>
    <xf numFmtId="0" fontId="3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31" fillId="0" borderId="0" xfId="0" applyFont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57" fillId="0" borderId="0" xfId="0" applyFont="1" applyFill="1" applyBorder="1" applyAlignment="1">
      <alignment horizontal="left" vertical="center"/>
    </xf>
    <xf numFmtId="0" fontId="12" fillId="0" borderId="0" xfId="0" applyFont="1" applyFill="1" applyBorder="1" applyAlignment="1">
      <alignment horizontal="left" vertical="center"/>
    </xf>
    <xf numFmtId="0" fontId="56" fillId="0" borderId="0" xfId="0" applyFont="1" applyBorder="1" applyAlignment="1">
      <alignment vertical="center" wrapText="1"/>
    </xf>
    <xf numFmtId="0" fontId="12" fillId="0" borderId="0" xfId="0" applyFont="1" applyFill="1" applyBorder="1" applyAlignment="1">
      <alignment horizontal="left" vertical="center" wrapText="1"/>
    </xf>
    <xf numFmtId="0" fontId="12" fillId="3" borderId="0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vertical="center" wrapText="1"/>
    </xf>
    <xf numFmtId="0" fontId="12" fillId="3" borderId="0" xfId="0" applyFont="1" applyFill="1" applyBorder="1" applyAlignment="1">
      <alignment vertical="center" wrapText="1"/>
    </xf>
    <xf numFmtId="0" fontId="57" fillId="0" borderId="0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vertical="center"/>
    </xf>
    <xf numFmtId="0" fontId="3" fillId="0" borderId="0" xfId="0" applyFont="1" applyBorder="1" applyAlignment="1">
      <alignment vertical="center" wrapText="1"/>
    </xf>
    <xf numFmtId="0" fontId="0" fillId="3" borderId="0" xfId="0" applyFill="1" applyAlignment="1">
      <alignment vertical="center"/>
    </xf>
    <xf numFmtId="0" fontId="12" fillId="3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/>
    </xf>
    <xf numFmtId="0" fontId="0" fillId="0" borderId="0" xfId="0" applyFill="1" applyBorder="1" applyAlignment="1">
      <alignment vertical="center"/>
    </xf>
    <xf numFmtId="0" fontId="43" fillId="0" borderId="0" xfId="0" applyFont="1" applyFill="1" applyAlignment="1">
      <alignment vertical="center"/>
    </xf>
    <xf numFmtId="0" fontId="12" fillId="3" borderId="0" xfId="0" applyFont="1" applyFill="1" applyBorder="1" applyAlignment="1">
      <alignment vertical="center"/>
    </xf>
    <xf numFmtId="0" fontId="32" fillId="0" borderId="0" xfId="0" applyFont="1" applyFill="1" applyAlignment="1">
      <alignment vertical="center"/>
    </xf>
    <xf numFmtId="0" fontId="21" fillId="0" borderId="0" xfId="0" applyFont="1" applyFill="1" applyAlignment="1">
      <alignment vertical="center"/>
    </xf>
    <xf numFmtId="0" fontId="3" fillId="3" borderId="0" xfId="0" applyFont="1" applyFill="1" applyBorder="1" applyAlignment="1">
      <alignment horizontal="left" vertical="center" wrapText="1"/>
    </xf>
    <xf numFmtId="0" fontId="0" fillId="0" borderId="0" xfId="0" applyFont="1" applyFill="1" applyAlignment="1">
      <alignment vertical="center"/>
    </xf>
    <xf numFmtId="0" fontId="31" fillId="0" borderId="0" xfId="0" applyFont="1" applyFill="1" applyAlignment="1">
      <alignment vertical="center"/>
    </xf>
    <xf numFmtId="0" fontId="12" fillId="21" borderId="0" xfId="0" applyFont="1" applyFill="1" applyBorder="1" applyAlignment="1">
      <alignment horizontal="left" vertical="center"/>
    </xf>
    <xf numFmtId="0" fontId="3" fillId="21" borderId="0" xfId="0" applyFont="1" applyFill="1" applyBorder="1" applyAlignment="1">
      <alignment horizontal="left" vertical="center"/>
    </xf>
    <xf numFmtId="0" fontId="43" fillId="21" borderId="0" xfId="0" applyFont="1" applyFill="1"/>
    <xf numFmtId="0" fontId="21" fillId="21" borderId="0" xfId="0" applyFont="1" applyFill="1"/>
    <xf numFmtId="2" fontId="12" fillId="0" borderId="2" xfId="0" applyNumberFormat="1" applyFont="1" applyFill="1" applyBorder="1" applyAlignment="1">
      <alignment horizontal="left" vertical="top" wrapText="1"/>
    </xf>
    <xf numFmtId="0" fontId="3" fillId="21" borderId="0" xfId="0" applyFont="1" applyFill="1" applyBorder="1" applyAlignment="1">
      <alignment vertical="center" wrapText="1"/>
    </xf>
    <xf numFmtId="0" fontId="0" fillId="21" borderId="0" xfId="0" applyFont="1" applyFill="1"/>
    <xf numFmtId="0" fontId="31" fillId="21" borderId="0" xfId="0" applyFont="1" applyFill="1" applyBorder="1" applyAlignment="1">
      <alignment vertical="center"/>
    </xf>
    <xf numFmtId="0" fontId="50" fillId="21" borderId="0" xfId="0" applyFont="1" applyFill="1" applyBorder="1" applyAlignment="1">
      <alignment vertical="center"/>
    </xf>
    <xf numFmtId="0" fontId="3" fillId="21" borderId="0" xfId="0" applyFont="1" applyFill="1" applyBorder="1" applyAlignment="1">
      <alignment horizontal="left" vertical="center" wrapText="1"/>
    </xf>
    <xf numFmtId="0" fontId="3" fillId="21" borderId="0" xfId="0" applyFont="1" applyFill="1" applyBorder="1" applyAlignment="1">
      <alignment vertical="center"/>
    </xf>
    <xf numFmtId="0" fontId="3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0" fillId="0" borderId="17" xfId="0" applyBorder="1" applyAlignment="1">
      <alignment vertical="center"/>
    </xf>
    <xf numFmtId="0" fontId="3" fillId="17" borderId="2" xfId="0" applyFont="1" applyFill="1" applyBorder="1" applyAlignment="1">
      <alignment vertical="center"/>
    </xf>
    <xf numFmtId="0" fontId="3" fillId="17" borderId="5" xfId="0" applyFont="1" applyFill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17" borderId="1" xfId="0" applyFont="1" applyFill="1" applyBorder="1" applyAlignment="1">
      <alignment vertical="center"/>
    </xf>
    <xf numFmtId="0" fontId="57" fillId="0" borderId="14" xfId="0" applyFont="1" applyBorder="1" applyAlignment="1">
      <alignment horizontal="left" vertical="top" wrapText="1"/>
    </xf>
    <xf numFmtId="0" fontId="57" fillId="0" borderId="19" xfId="0" applyFont="1" applyBorder="1" applyAlignment="1">
      <alignment horizontal="left" vertical="top" wrapText="1"/>
    </xf>
    <xf numFmtId="0" fontId="12" fillId="0" borderId="2" xfId="0" applyFont="1" applyFill="1" applyBorder="1" applyAlignment="1">
      <alignment horizontal="left" vertical="top" wrapText="1"/>
    </xf>
    <xf numFmtId="0" fontId="12" fillId="0" borderId="4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4" xfId="0" applyFont="1" applyFill="1" applyBorder="1" applyAlignment="1">
      <alignment horizontal="left" vertical="top" wrapText="1"/>
    </xf>
    <xf numFmtId="0" fontId="57" fillId="0" borderId="2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center" vertical="top" wrapText="1"/>
    </xf>
    <xf numFmtId="0" fontId="31" fillId="0" borderId="7" xfId="0" applyFont="1" applyBorder="1" applyAlignment="1">
      <alignment horizontal="center"/>
    </xf>
    <xf numFmtId="0" fontId="31" fillId="3" borderId="25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3" fillId="0" borderId="5" xfId="0" applyFont="1" applyBorder="1" applyAlignment="1">
      <alignment horizontal="center" vertical="top" wrapText="1"/>
    </xf>
    <xf numFmtId="0" fontId="3" fillId="3" borderId="5" xfId="0" applyFont="1" applyFill="1" applyBorder="1" applyAlignment="1">
      <alignment horizontal="center" vertical="top" wrapText="1"/>
    </xf>
    <xf numFmtId="0" fontId="46" fillId="3" borderId="5" xfId="0" applyFont="1" applyFill="1" applyBorder="1" applyAlignment="1">
      <alignment horizontal="center" vertical="top" wrapText="1"/>
    </xf>
    <xf numFmtId="0" fontId="3" fillId="3" borderId="5" xfId="0" applyFont="1" applyFill="1" applyBorder="1" applyAlignment="1">
      <alignment vertical="top" wrapText="1"/>
    </xf>
    <xf numFmtId="0" fontId="46" fillId="3" borderId="5" xfId="0" applyFont="1" applyFill="1" applyBorder="1" applyAlignment="1">
      <alignment horizontal="center" vertical="top"/>
    </xf>
    <xf numFmtId="0" fontId="3" fillId="3" borderId="5" xfId="0" applyFont="1" applyFill="1" applyBorder="1" applyAlignment="1">
      <alignment horizontal="center"/>
    </xf>
    <xf numFmtId="0" fontId="3" fillId="0" borderId="6" xfId="0" applyFont="1" applyBorder="1" applyAlignment="1">
      <alignment horizontal="center" vertical="top" wrapText="1"/>
    </xf>
    <xf numFmtId="0" fontId="3" fillId="3" borderId="6" xfId="0" applyFont="1" applyFill="1" applyBorder="1" applyAlignment="1">
      <alignment horizontal="center" vertical="top" wrapText="1"/>
    </xf>
    <xf numFmtId="0" fontId="46" fillId="3" borderId="6" xfId="0" applyFont="1" applyFill="1" applyBorder="1" applyAlignment="1">
      <alignment horizontal="center" vertical="top" wrapText="1"/>
    </xf>
    <xf numFmtId="0" fontId="3" fillId="3" borderId="6" xfId="0" applyFont="1" applyFill="1" applyBorder="1" applyAlignment="1">
      <alignment horizontal="center"/>
    </xf>
    <xf numFmtId="0" fontId="46" fillId="3" borderId="6" xfId="0" applyFont="1" applyFill="1" applyBorder="1" applyAlignment="1">
      <alignment horizontal="center" vertical="top"/>
    </xf>
    <xf numFmtId="0" fontId="3" fillId="0" borderId="8" xfId="0" applyFont="1" applyBorder="1" applyAlignment="1">
      <alignment horizontal="center" vertical="top" wrapText="1"/>
    </xf>
    <xf numFmtId="0" fontId="3" fillId="3" borderId="8" xfId="0" applyFont="1" applyFill="1" applyBorder="1" applyAlignment="1">
      <alignment horizontal="center" vertical="top" wrapText="1"/>
    </xf>
    <xf numFmtId="0" fontId="46" fillId="3" borderId="8" xfId="0" applyFont="1" applyFill="1" applyBorder="1" applyAlignment="1">
      <alignment horizontal="center" vertical="top" wrapText="1"/>
    </xf>
    <xf numFmtId="0" fontId="3" fillId="3" borderId="8" xfId="0" applyFont="1" applyFill="1" applyBorder="1" applyAlignment="1">
      <alignment horizontal="center"/>
    </xf>
    <xf numFmtId="0" fontId="46" fillId="3" borderId="8" xfId="0" applyFont="1" applyFill="1" applyBorder="1" applyAlignment="1">
      <alignment horizontal="center" vertical="top"/>
    </xf>
    <xf numFmtId="0" fontId="12" fillId="0" borderId="4" xfId="0" applyFont="1" applyBorder="1" applyAlignment="1">
      <alignment horizontal="left" vertical="top" wrapText="1"/>
    </xf>
    <xf numFmtId="0" fontId="3" fillId="3" borderId="7" xfId="0" applyFont="1" applyFill="1" applyBorder="1" applyAlignment="1">
      <alignment horizontal="center" vertical="top" wrapText="1"/>
    </xf>
    <xf numFmtId="0" fontId="46" fillId="3" borderId="7" xfId="0" applyFont="1" applyFill="1" applyBorder="1" applyAlignment="1">
      <alignment horizontal="center" vertical="top" wrapText="1"/>
    </xf>
    <xf numFmtId="0" fontId="46" fillId="3" borderId="7" xfId="0" applyFont="1" applyFill="1" applyBorder="1" applyAlignment="1">
      <alignment horizontal="center" vertical="top"/>
    </xf>
    <xf numFmtId="0" fontId="3" fillId="0" borderId="22" xfId="0" applyFont="1" applyBorder="1" applyAlignment="1">
      <alignment horizontal="center" vertical="top" wrapText="1"/>
    </xf>
    <xf numFmtId="0" fontId="3" fillId="3" borderId="22" xfId="0" applyFont="1" applyFill="1" applyBorder="1" applyAlignment="1">
      <alignment horizontal="center" vertical="top" wrapText="1"/>
    </xf>
    <xf numFmtId="0" fontId="3" fillId="0" borderId="20" xfId="0" applyFont="1" applyBorder="1" applyAlignment="1">
      <alignment horizontal="center" vertical="top" wrapText="1"/>
    </xf>
    <xf numFmtId="0" fontId="3" fillId="3" borderId="20" xfId="0" applyFont="1" applyFill="1" applyBorder="1" applyAlignment="1">
      <alignment horizontal="center" vertical="top" wrapText="1"/>
    </xf>
    <xf numFmtId="0" fontId="3" fillId="0" borderId="27" xfId="0" applyFont="1" applyBorder="1" applyAlignment="1">
      <alignment horizontal="center" vertical="top" wrapText="1"/>
    </xf>
    <xf numFmtId="0" fontId="3" fillId="3" borderId="27" xfId="0" applyFont="1" applyFill="1" applyBorder="1" applyAlignment="1">
      <alignment horizontal="center" vertical="top" wrapText="1"/>
    </xf>
    <xf numFmtId="0" fontId="3" fillId="0" borderId="24" xfId="0" applyFont="1" applyBorder="1" applyAlignment="1">
      <alignment horizontal="center" vertical="top" wrapText="1"/>
    </xf>
    <xf numFmtId="0" fontId="3" fillId="3" borderId="24" xfId="0" applyFont="1" applyFill="1" applyBorder="1" applyAlignment="1">
      <alignment horizontal="center" vertical="top" wrapText="1"/>
    </xf>
    <xf numFmtId="0" fontId="31" fillId="3" borderId="5" xfId="0" applyFont="1" applyFill="1" applyBorder="1"/>
    <xf numFmtId="0" fontId="31" fillId="3" borderId="6" xfId="0" applyFont="1" applyFill="1" applyBorder="1"/>
    <xf numFmtId="0" fontId="31" fillId="3" borderId="8" xfId="0" applyFont="1" applyFill="1" applyBorder="1"/>
    <xf numFmtId="0" fontId="3" fillId="3" borderId="23" xfId="0" applyFont="1" applyFill="1" applyBorder="1" applyAlignment="1">
      <alignment horizontal="center" vertical="top" wrapText="1"/>
    </xf>
    <xf numFmtId="0" fontId="3" fillId="3" borderId="26" xfId="0" applyFont="1" applyFill="1" applyBorder="1" applyAlignment="1">
      <alignment horizontal="center" vertical="top" wrapText="1"/>
    </xf>
    <xf numFmtId="0" fontId="3" fillId="3" borderId="25" xfId="0" applyFont="1" applyFill="1" applyBorder="1" applyAlignment="1">
      <alignment horizontal="center" vertical="top" wrapText="1"/>
    </xf>
    <xf numFmtId="0" fontId="31" fillId="3" borderId="25" xfId="0" applyFont="1" applyFill="1" applyBorder="1"/>
    <xf numFmtId="0" fontId="3" fillId="0" borderId="8" xfId="0" applyFont="1" applyFill="1" applyBorder="1" applyAlignment="1">
      <alignment horizontal="center" vertical="top" wrapText="1"/>
    </xf>
    <xf numFmtId="0" fontId="31" fillId="3" borderId="27" xfId="0" applyFont="1" applyFill="1" applyBorder="1"/>
    <xf numFmtId="0" fontId="31" fillId="3" borderId="26" xfId="0" applyFont="1" applyFill="1" applyBorder="1"/>
    <xf numFmtId="3" fontId="3" fillId="3" borderId="8" xfId="0" applyNumberFormat="1" applyFont="1" applyFill="1" applyBorder="1" applyAlignment="1">
      <alignment horizontal="center" vertical="top"/>
    </xf>
    <xf numFmtId="3" fontId="3" fillId="3" borderId="7" xfId="0" applyNumberFormat="1" applyFont="1" applyFill="1" applyBorder="1" applyAlignment="1">
      <alignment horizontal="center" vertical="top"/>
    </xf>
    <xf numFmtId="0" fontId="12" fillId="3" borderId="7" xfId="0" applyFont="1" applyFill="1" applyBorder="1" applyAlignment="1">
      <alignment horizontal="left" vertical="top" wrapText="1"/>
    </xf>
    <xf numFmtId="0" fontId="3" fillId="0" borderId="6" xfId="0" applyFont="1" applyFill="1" applyBorder="1" applyAlignment="1">
      <alignment horizontal="center" vertical="top" wrapText="1"/>
    </xf>
    <xf numFmtId="0" fontId="31" fillId="3" borderId="23" xfId="0" applyFont="1" applyFill="1" applyBorder="1"/>
    <xf numFmtId="3" fontId="3" fillId="3" borderId="6" xfId="0" applyNumberFormat="1" applyFont="1" applyFill="1" applyBorder="1" applyAlignment="1">
      <alignment horizontal="center" vertical="top" wrapText="1"/>
    </xf>
    <xf numFmtId="0" fontId="31" fillId="3" borderId="7" xfId="0" applyFont="1" applyFill="1" applyBorder="1"/>
    <xf numFmtId="0" fontId="57" fillId="0" borderId="3" xfId="0" applyFont="1" applyBorder="1" applyAlignment="1">
      <alignment horizontal="left" vertical="top" wrapText="1"/>
    </xf>
    <xf numFmtId="0" fontId="3" fillId="3" borderId="7" xfId="0" applyFont="1" applyFill="1" applyBorder="1" applyAlignment="1">
      <alignment vertical="top" wrapText="1"/>
    </xf>
    <xf numFmtId="0" fontId="3" fillId="3" borderId="6" xfId="0" applyFont="1" applyFill="1" applyBorder="1" applyAlignment="1">
      <alignment vertical="top" wrapText="1"/>
    </xf>
    <xf numFmtId="0" fontId="16" fillId="0" borderId="2" xfId="0" applyFont="1" applyFill="1" applyBorder="1" applyAlignment="1">
      <alignment horizontal="left" vertical="top"/>
    </xf>
    <xf numFmtId="0" fontId="12" fillId="0" borderId="2" xfId="0" applyFont="1" applyBorder="1" applyAlignment="1">
      <alignment horizontal="left" vertical="top" wrapText="1"/>
    </xf>
    <xf numFmtId="0" fontId="4" fillId="0" borderId="19" xfId="0" applyFont="1" applyFill="1" applyBorder="1" applyAlignment="1">
      <alignment horizontal="left" vertical="top"/>
    </xf>
    <xf numFmtId="49" fontId="12" fillId="0" borderId="2" xfId="0" applyNumberFormat="1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vertical="top" wrapText="1"/>
    </xf>
    <xf numFmtId="0" fontId="3" fillId="0" borderId="4" xfId="0" applyFont="1" applyFill="1" applyBorder="1" applyAlignment="1">
      <alignment horizontal="left" vertical="center" wrapText="1"/>
    </xf>
    <xf numFmtId="0" fontId="12" fillId="3" borderId="2" xfId="0" applyFont="1" applyFill="1" applyBorder="1" applyAlignment="1">
      <alignment horizontal="left" vertical="top"/>
    </xf>
    <xf numFmtId="0" fontId="12" fillId="3" borderId="4" xfId="0" applyFont="1" applyFill="1" applyBorder="1" applyAlignment="1">
      <alignment horizontal="left" vertical="top"/>
    </xf>
    <xf numFmtId="0" fontId="12" fillId="3" borderId="3" xfId="0" applyFont="1" applyFill="1" applyBorder="1" applyAlignment="1">
      <alignment vertical="top" wrapText="1"/>
    </xf>
    <xf numFmtId="0" fontId="58" fillId="0" borderId="3" xfId="0" applyFont="1" applyFill="1" applyBorder="1" applyAlignment="1">
      <alignment vertical="top"/>
    </xf>
    <xf numFmtId="0" fontId="12" fillId="0" borderId="2" xfId="0" applyFont="1" applyFill="1" applyBorder="1" applyAlignment="1">
      <alignment horizontal="left" vertical="top" wrapText="1"/>
    </xf>
    <xf numFmtId="0" fontId="12" fillId="0" borderId="4" xfId="0" applyFont="1" applyFill="1" applyBorder="1" applyAlignment="1">
      <alignment horizontal="left" vertical="top" wrapText="1"/>
    </xf>
    <xf numFmtId="0" fontId="12" fillId="0" borderId="2" xfId="0" applyFont="1" applyFill="1" applyBorder="1" applyAlignment="1">
      <alignment horizontal="center" vertical="top" wrapText="1"/>
    </xf>
    <xf numFmtId="0" fontId="12" fillId="0" borderId="4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center" vertical="top" wrapText="1"/>
    </xf>
    <xf numFmtId="0" fontId="3" fillId="19" borderId="12" xfId="0" applyFont="1" applyFill="1" applyBorder="1" applyAlignment="1">
      <alignment horizontal="center" vertical="top" wrapText="1"/>
    </xf>
    <xf numFmtId="0" fontId="3" fillId="19" borderId="17" xfId="0" applyFont="1" applyFill="1" applyBorder="1" applyAlignment="1">
      <alignment horizontal="center" vertical="top" wrapText="1"/>
    </xf>
    <xf numFmtId="0" fontId="12" fillId="0" borderId="3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4" xfId="0" applyFont="1" applyFill="1" applyBorder="1" applyAlignment="1">
      <alignment horizontal="left" vertical="top" wrapText="1"/>
    </xf>
    <xf numFmtId="0" fontId="3" fillId="3" borderId="3" xfId="0" applyFont="1" applyFill="1" applyBorder="1" applyAlignment="1">
      <alignment horizontal="center" vertical="top" wrapText="1"/>
    </xf>
    <xf numFmtId="0" fontId="12" fillId="0" borderId="4" xfId="0" applyFont="1" applyFill="1" applyBorder="1" applyAlignment="1">
      <alignment horizontal="center" vertical="top" wrapText="1"/>
    </xf>
    <xf numFmtId="0" fontId="12" fillId="0" borderId="4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4" xfId="0" applyFont="1" applyFill="1" applyBorder="1" applyAlignment="1">
      <alignment horizontal="left" vertical="top" wrapText="1"/>
    </xf>
    <xf numFmtId="0" fontId="3" fillId="0" borderId="4" xfId="0" applyFont="1" applyFill="1" applyBorder="1" applyAlignment="1">
      <alignment horizontal="center" vertical="top" wrapText="1"/>
    </xf>
    <xf numFmtId="0" fontId="31" fillId="19" borderId="17" xfId="0" applyFont="1" applyFill="1" applyBorder="1" applyAlignment="1">
      <alignment horizontal="center"/>
    </xf>
    <xf numFmtId="0" fontId="3" fillId="0" borderId="9" xfId="0" applyFont="1" applyBorder="1" applyAlignment="1">
      <alignment horizontal="center" vertical="top" wrapText="1"/>
    </xf>
    <xf numFmtId="190" fontId="3" fillId="0" borderId="1" xfId="2" applyNumberFormat="1" applyFont="1" applyBorder="1" applyAlignment="1">
      <alignment horizontal="center" vertical="top" wrapText="1"/>
    </xf>
    <xf numFmtId="190" fontId="3" fillId="0" borderId="4" xfId="2" applyNumberFormat="1" applyFont="1" applyBorder="1" applyAlignment="1">
      <alignment horizontal="center" vertical="top" wrapText="1"/>
    </xf>
    <xf numFmtId="0" fontId="3" fillId="0" borderId="17" xfId="0" applyFont="1" applyBorder="1" applyAlignment="1">
      <alignment vertical="top" wrapText="1"/>
    </xf>
    <xf numFmtId="0" fontId="3" fillId="0" borderId="10" xfId="0" applyFont="1" applyBorder="1" applyAlignment="1">
      <alignment vertical="top" wrapText="1"/>
    </xf>
    <xf numFmtId="43" fontId="3" fillId="19" borderId="10" xfId="2" applyFont="1" applyFill="1" applyBorder="1" applyAlignment="1">
      <alignment horizontal="center" vertical="top" wrapText="1"/>
    </xf>
    <xf numFmtId="0" fontId="33" fillId="3" borderId="3" xfId="0" applyFont="1" applyFill="1" applyBorder="1" applyAlignment="1">
      <alignment vertical="top" wrapText="1"/>
    </xf>
    <xf numFmtId="0" fontId="12" fillId="0" borderId="1" xfId="0" applyFont="1" applyBorder="1" applyAlignment="1">
      <alignment horizontal="left" vertical="top" wrapText="1"/>
    </xf>
    <xf numFmtId="0" fontId="3" fillId="3" borderId="12" xfId="0" applyFont="1" applyFill="1" applyBorder="1" applyAlignment="1">
      <alignment horizontal="center"/>
    </xf>
    <xf numFmtId="49" fontId="3" fillId="0" borderId="3" xfId="0" applyNumberFormat="1" applyFont="1" applyBorder="1" applyAlignment="1">
      <alignment horizontal="left" vertical="top" wrapText="1"/>
    </xf>
    <xf numFmtId="0" fontId="3" fillId="3" borderId="1" xfId="0" applyFont="1" applyFill="1" applyBorder="1" applyAlignment="1">
      <alignment horizontal="center"/>
    </xf>
    <xf numFmtId="3" fontId="3" fillId="3" borderId="4" xfId="0" applyNumberFormat="1" applyFont="1" applyFill="1" applyBorder="1" applyAlignment="1">
      <alignment vertical="top"/>
    </xf>
    <xf numFmtId="43" fontId="12" fillId="19" borderId="1" xfId="2" applyFont="1" applyFill="1" applyBorder="1" applyAlignment="1">
      <alignment horizontal="center" vertical="top" wrapText="1"/>
    </xf>
    <xf numFmtId="43" fontId="12" fillId="3" borderId="1" xfId="2" applyFont="1" applyFill="1" applyBorder="1" applyAlignment="1">
      <alignment horizontal="center" vertical="top" wrapText="1"/>
    </xf>
    <xf numFmtId="49" fontId="3" fillId="0" borderId="4" xfId="0" applyNumberFormat="1" applyFont="1" applyBorder="1" applyAlignment="1">
      <alignment horizontal="left" vertical="top" wrapText="1"/>
    </xf>
    <xf numFmtId="0" fontId="3" fillId="0" borderId="9" xfId="0" applyFont="1" applyBorder="1" applyAlignment="1">
      <alignment vertical="top" wrapText="1"/>
    </xf>
    <xf numFmtId="0" fontId="38" fillId="3" borderId="10" xfId="0" applyFont="1" applyFill="1" applyBorder="1"/>
    <xf numFmtId="49" fontId="12" fillId="3" borderId="4" xfId="0" quotePrefix="1" applyNumberFormat="1" applyFont="1" applyFill="1" applyBorder="1" applyAlignment="1">
      <alignment horizontal="left" vertical="top" wrapText="1"/>
    </xf>
    <xf numFmtId="0" fontId="31" fillId="0" borderId="2" xfId="0" applyFont="1" applyFill="1" applyBorder="1" applyAlignment="1">
      <alignment wrapText="1"/>
    </xf>
    <xf numFmtId="0" fontId="12" fillId="3" borderId="0" xfId="0" applyFont="1" applyFill="1" applyBorder="1" applyAlignment="1">
      <alignment horizontal="center" vertical="top"/>
    </xf>
    <xf numFmtId="49" fontId="12" fillId="3" borderId="3" xfId="0" applyNumberFormat="1" applyFont="1" applyFill="1" applyBorder="1" applyAlignment="1">
      <alignment vertical="top" wrapText="1"/>
    </xf>
    <xf numFmtId="0" fontId="12" fillId="3" borderId="17" xfId="0" applyFont="1" applyFill="1" applyBorder="1" applyAlignment="1">
      <alignment horizontal="center" vertical="top"/>
    </xf>
    <xf numFmtId="0" fontId="31" fillId="0" borderId="16" xfId="0" applyFont="1" applyFill="1" applyBorder="1" applyAlignment="1">
      <alignment horizontal="center" wrapText="1"/>
    </xf>
    <xf numFmtId="0" fontId="31" fillId="0" borderId="2" xfId="0" applyFont="1" applyFill="1" applyBorder="1"/>
    <xf numFmtId="0" fontId="31" fillId="0" borderId="0" xfId="0" applyFont="1" applyFill="1" applyBorder="1" applyAlignment="1">
      <alignment horizontal="center" wrapText="1"/>
    </xf>
    <xf numFmtId="0" fontId="31" fillId="0" borderId="3" xfId="0" applyFont="1" applyFill="1" applyBorder="1" applyAlignment="1">
      <alignment horizontal="center"/>
    </xf>
    <xf numFmtId="0" fontId="31" fillId="0" borderId="4" xfId="0" applyFont="1" applyFill="1" applyBorder="1" applyAlignment="1">
      <alignment horizontal="center"/>
    </xf>
    <xf numFmtId="0" fontId="20" fillId="0" borderId="4" xfId="0" applyFont="1" applyBorder="1" applyAlignment="1">
      <alignment horizontal="left" vertical="top" wrapText="1"/>
    </xf>
    <xf numFmtId="0" fontId="0" fillId="0" borderId="15" xfId="0" applyFill="1" applyBorder="1"/>
    <xf numFmtId="0" fontId="12" fillId="0" borderId="10" xfId="0" applyFont="1" applyFill="1" applyBorder="1" applyAlignment="1">
      <alignment horizontal="left" vertical="top" wrapText="1"/>
    </xf>
    <xf numFmtId="0" fontId="42" fillId="3" borderId="4" xfId="0" applyFont="1" applyFill="1" applyBorder="1" applyAlignment="1">
      <alignment horizontal="center" vertical="top" wrapText="1"/>
    </xf>
    <xf numFmtId="0" fontId="38" fillId="0" borderId="4" xfId="0" applyFont="1" applyFill="1" applyBorder="1" applyAlignment="1">
      <alignment vertical="top"/>
    </xf>
    <xf numFmtId="0" fontId="0" fillId="19" borderId="3" xfId="0" applyFill="1" applyBorder="1" applyAlignment="1">
      <alignment wrapText="1"/>
    </xf>
    <xf numFmtId="0" fontId="0" fillId="0" borderId="3" xfId="0" applyFill="1" applyBorder="1" applyAlignment="1">
      <alignment horizontal="center" wrapText="1"/>
    </xf>
    <xf numFmtId="0" fontId="0" fillId="3" borderId="3" xfId="0" applyFill="1" applyBorder="1" applyAlignment="1">
      <alignment horizontal="center" wrapText="1"/>
    </xf>
    <xf numFmtId="0" fontId="3" fillId="19" borderId="19" xfId="0" applyFont="1" applyFill="1" applyBorder="1" applyAlignment="1">
      <alignment horizontal="left" vertical="top" wrapText="1"/>
    </xf>
    <xf numFmtId="0" fontId="3" fillId="0" borderId="29" xfId="0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3" fillId="0" borderId="31" xfId="0" applyFont="1" applyBorder="1" applyAlignment="1">
      <alignment vertical="center"/>
    </xf>
    <xf numFmtId="0" fontId="6" fillId="0" borderId="17" xfId="0" applyFont="1" applyBorder="1" applyAlignment="1">
      <alignment horizontal="left"/>
    </xf>
    <xf numFmtId="0" fontId="60" fillId="0" borderId="0" xfId="0" applyFont="1"/>
    <xf numFmtId="0" fontId="61" fillId="0" borderId="0" xfId="0" applyFont="1"/>
    <xf numFmtId="0" fontId="60" fillId="0" borderId="28" xfId="0" applyFont="1" applyBorder="1"/>
    <xf numFmtId="0" fontId="8" fillId="0" borderId="0" xfId="0" applyFont="1"/>
    <xf numFmtId="0" fontId="6" fillId="0" borderId="0" xfId="0" applyFont="1" applyAlignment="1">
      <alignment horizontal="center"/>
    </xf>
    <xf numFmtId="49" fontId="6" fillId="0" borderId="0" xfId="0" applyNumberFormat="1" applyFont="1" applyAlignment="1">
      <alignment horizontal="center"/>
    </xf>
    <xf numFmtId="0" fontId="3" fillId="0" borderId="0" xfId="0" applyFont="1" applyBorder="1" applyAlignment="1">
      <alignment horizontal="left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top" wrapText="1"/>
    </xf>
    <xf numFmtId="0" fontId="2" fillId="0" borderId="10" xfId="0" applyFont="1" applyFill="1" applyBorder="1" applyAlignment="1">
      <alignment horizontal="center" vertical="top" wrapText="1"/>
    </xf>
    <xf numFmtId="0" fontId="12" fillId="0" borderId="4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left" vertical="top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left" vertical="top" wrapText="1"/>
    </xf>
    <xf numFmtId="0" fontId="9" fillId="0" borderId="0" xfId="0" applyFont="1" applyAlignment="1">
      <alignment horizontal="center" vertical="center" wrapText="1"/>
    </xf>
    <xf numFmtId="0" fontId="17" fillId="17" borderId="18" xfId="0" applyFont="1" applyFill="1" applyBorder="1" applyAlignment="1">
      <alignment horizontal="left" vertical="top" wrapText="1"/>
    </xf>
    <xf numFmtId="0" fontId="17" fillId="17" borderId="0" xfId="0" applyFont="1" applyFill="1" applyBorder="1" applyAlignment="1">
      <alignment horizontal="left" vertical="top" wrapText="1"/>
    </xf>
    <xf numFmtId="0" fontId="17" fillId="17" borderId="19" xfId="0" applyFont="1" applyFill="1" applyBorder="1" applyAlignment="1">
      <alignment horizontal="left" vertical="top" wrapText="1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4" fillId="17" borderId="20" xfId="0" applyFont="1" applyFill="1" applyBorder="1" applyAlignment="1">
      <alignment vertical="center" wrapText="1"/>
    </xf>
    <xf numFmtId="0" fontId="4" fillId="17" borderId="21" xfId="0" applyFont="1" applyFill="1" applyBorder="1" applyAlignment="1">
      <alignment vertical="center" wrapText="1"/>
    </xf>
    <xf numFmtId="0" fontId="4" fillId="17" borderId="29" xfId="0" applyFont="1" applyFill="1" applyBorder="1" applyAlignment="1">
      <alignment vertical="center" wrapText="1"/>
    </xf>
    <xf numFmtId="49" fontId="3" fillId="0" borderId="21" xfId="0" applyNumberFormat="1" applyFont="1" applyBorder="1" applyAlignment="1">
      <alignment horizontal="left" vertical="center" wrapText="1"/>
    </xf>
    <xf numFmtId="0" fontId="0" fillId="0" borderId="21" xfId="0" applyBorder="1" applyAlignment="1">
      <alignment horizontal="left" vertical="center" wrapText="1"/>
    </xf>
    <xf numFmtId="0" fontId="3" fillId="0" borderId="23" xfId="0" applyFont="1" applyBorder="1" applyAlignment="1">
      <alignment horizontal="left" vertical="center" wrapText="1"/>
    </xf>
    <xf numFmtId="0" fontId="0" fillId="0" borderId="23" xfId="0" applyBorder="1" applyAlignment="1">
      <alignment horizontal="left" vertical="center" wrapText="1"/>
    </xf>
    <xf numFmtId="0" fontId="0" fillId="0" borderId="30" xfId="0" applyBorder="1" applyAlignment="1">
      <alignment horizontal="left" vertical="center" wrapText="1"/>
    </xf>
    <xf numFmtId="0" fontId="3" fillId="0" borderId="21" xfId="0" applyFont="1" applyBorder="1" applyAlignment="1">
      <alignment horizontal="left" vertical="center" wrapText="1"/>
    </xf>
    <xf numFmtId="49" fontId="3" fillId="0" borderId="29" xfId="0" applyNumberFormat="1" applyFont="1" applyBorder="1" applyAlignment="1">
      <alignment horizontal="left" vertical="center" wrapText="1"/>
    </xf>
    <xf numFmtId="49" fontId="3" fillId="0" borderId="21" xfId="0" applyNumberFormat="1" applyFont="1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29" xfId="0" applyBorder="1" applyAlignment="1">
      <alignment horizontal="left" vertical="center"/>
    </xf>
    <xf numFmtId="0" fontId="4" fillId="0" borderId="18" xfId="0" applyFont="1" applyBorder="1" applyAlignment="1">
      <alignment horizontal="left" vertical="top"/>
    </xf>
    <xf numFmtId="0" fontId="4" fillId="0" borderId="0" xfId="0" applyFont="1" applyBorder="1" applyAlignment="1">
      <alignment horizontal="left" vertical="top"/>
    </xf>
    <xf numFmtId="0" fontId="8" fillId="0" borderId="0" xfId="0" applyFont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top"/>
    </xf>
    <xf numFmtId="0" fontId="4" fillId="0" borderId="13" xfId="0" applyFont="1" applyBorder="1" applyAlignment="1">
      <alignment horizontal="left" vertical="top"/>
    </xf>
    <xf numFmtId="0" fontId="12" fillId="0" borderId="2" xfId="0" applyFont="1" applyFill="1" applyBorder="1" applyAlignment="1">
      <alignment horizontal="center" vertical="top" wrapText="1"/>
    </xf>
    <xf numFmtId="0" fontId="12" fillId="0" borderId="4" xfId="0" applyFont="1" applyFill="1" applyBorder="1" applyAlignment="1">
      <alignment horizontal="center" vertical="top" wrapText="1"/>
    </xf>
    <xf numFmtId="0" fontId="12" fillId="19" borderId="9" xfId="0" applyFont="1" applyFill="1" applyBorder="1" applyAlignment="1">
      <alignment horizontal="left" vertical="top" wrapText="1"/>
    </xf>
    <xf numFmtId="0" fontId="12" fillId="19" borderId="10" xfId="0" applyFont="1" applyFill="1" applyBorder="1" applyAlignment="1">
      <alignment horizontal="left" vertical="top" wrapText="1"/>
    </xf>
    <xf numFmtId="0" fontId="12" fillId="19" borderId="11" xfId="0" applyFont="1" applyFill="1" applyBorder="1" applyAlignment="1">
      <alignment horizontal="left" vertical="top" wrapText="1"/>
    </xf>
    <xf numFmtId="0" fontId="2" fillId="0" borderId="9" xfId="0" applyFont="1" applyFill="1" applyBorder="1" applyAlignment="1">
      <alignment horizontal="left" vertical="top"/>
    </xf>
    <xf numFmtId="0" fontId="2" fillId="0" borderId="10" xfId="0" applyFont="1" applyFill="1" applyBorder="1" applyAlignment="1">
      <alignment horizontal="left" vertical="top"/>
    </xf>
    <xf numFmtId="0" fontId="2" fillId="0" borderId="9" xfId="0" applyFont="1" applyFill="1" applyBorder="1" applyAlignment="1">
      <alignment horizontal="center" vertical="top" wrapText="1"/>
    </xf>
    <xf numFmtId="0" fontId="2" fillId="0" borderId="11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vertical="top" wrapText="1"/>
    </xf>
    <xf numFmtId="0" fontId="12" fillId="0" borderId="14" xfId="0" applyFont="1" applyFill="1" applyBorder="1" applyAlignment="1">
      <alignment horizontal="left" vertical="top" wrapText="1"/>
    </xf>
    <xf numFmtId="0" fontId="12" fillId="0" borderId="19" xfId="0" applyFont="1" applyFill="1" applyBorder="1" applyAlignment="1">
      <alignment horizontal="left" vertical="top" wrapText="1"/>
    </xf>
    <xf numFmtId="0" fontId="2" fillId="0" borderId="10" xfId="0" applyFont="1" applyFill="1" applyBorder="1" applyAlignment="1">
      <alignment horizontal="center" vertical="top" wrapText="1"/>
    </xf>
    <xf numFmtId="0" fontId="2" fillId="2" borderId="9" xfId="0" applyFont="1" applyFill="1" applyBorder="1" applyAlignment="1">
      <alignment horizontal="center" vertical="top" wrapText="1"/>
    </xf>
    <xf numFmtId="0" fontId="2" fillId="2" borderId="10" xfId="0" applyFont="1" applyFill="1" applyBorder="1" applyAlignment="1">
      <alignment horizontal="center" vertical="top" wrapText="1"/>
    </xf>
    <xf numFmtId="0" fontId="2" fillId="2" borderId="11" xfId="0" applyFont="1" applyFill="1" applyBorder="1" applyAlignment="1">
      <alignment horizontal="center" vertical="top" wrapText="1"/>
    </xf>
    <xf numFmtId="0" fontId="2" fillId="2" borderId="13" xfId="0" applyFont="1" applyFill="1" applyBorder="1" applyAlignment="1">
      <alignment horizontal="center" vertical="top" wrapText="1"/>
    </xf>
    <xf numFmtId="0" fontId="2" fillId="2" borderId="14" xfId="0" applyFont="1" applyFill="1" applyBorder="1" applyAlignment="1">
      <alignment horizontal="center" vertical="top" wrapText="1"/>
    </xf>
    <xf numFmtId="0" fontId="2" fillId="2" borderId="12" xfId="0" applyFont="1" applyFill="1" applyBorder="1" applyAlignment="1">
      <alignment horizontal="center" vertical="top" wrapText="1"/>
    </xf>
    <xf numFmtId="0" fontId="2" fillId="2" borderId="15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left" vertical="top" wrapText="1"/>
    </xf>
    <xf numFmtId="0" fontId="12" fillId="0" borderId="4" xfId="0" applyFont="1" applyFill="1" applyBorder="1" applyAlignment="1">
      <alignment horizontal="left" vertical="top" wrapText="1"/>
    </xf>
    <xf numFmtId="0" fontId="2" fillId="0" borderId="2" xfId="0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horizontal="center" vertical="top" wrapText="1"/>
    </xf>
    <xf numFmtId="0" fontId="51" fillId="0" borderId="2" xfId="0" applyFont="1" applyFill="1" applyBorder="1" applyAlignment="1">
      <alignment horizontal="center" vertical="center" wrapText="1"/>
    </xf>
    <xf numFmtId="0" fontId="51" fillId="0" borderId="3" xfId="0" applyFont="1" applyFill="1" applyBorder="1" applyAlignment="1">
      <alignment horizontal="center" vertical="center" wrapText="1"/>
    </xf>
    <xf numFmtId="0" fontId="51" fillId="0" borderId="4" xfId="0" applyFont="1" applyFill="1" applyBorder="1" applyAlignment="1">
      <alignment horizontal="center" vertical="center" wrapText="1"/>
    </xf>
    <xf numFmtId="0" fontId="2" fillId="19" borderId="2" xfId="0" applyFont="1" applyFill="1" applyBorder="1" applyAlignment="1">
      <alignment horizontal="center" vertical="center" wrapText="1"/>
    </xf>
    <xf numFmtId="0" fontId="2" fillId="19" borderId="3" xfId="0" applyFont="1" applyFill="1" applyBorder="1" applyAlignment="1">
      <alignment horizontal="center" vertical="center" wrapText="1"/>
    </xf>
    <xf numFmtId="0" fontId="2" fillId="19" borderId="4" xfId="0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left" vertical="top"/>
    </xf>
    <xf numFmtId="0" fontId="4" fillId="3" borderId="16" xfId="0" applyFont="1" applyFill="1" applyBorder="1" applyAlignment="1">
      <alignment horizontal="left" vertical="top"/>
    </xf>
    <xf numFmtId="0" fontId="3" fillId="0" borderId="13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left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4" xfId="0" applyFont="1" applyFill="1" applyBorder="1" applyAlignment="1">
      <alignment horizontal="left" vertical="top" wrapText="1"/>
    </xf>
    <xf numFmtId="0" fontId="3" fillId="0" borderId="13" xfId="0" applyFont="1" applyFill="1" applyBorder="1" applyAlignment="1">
      <alignment horizontal="left" vertical="top" wrapText="1"/>
    </xf>
    <xf numFmtId="0" fontId="3" fillId="0" borderId="12" xfId="0" applyFont="1" applyFill="1" applyBorder="1" applyAlignment="1">
      <alignment horizontal="left" vertical="top" wrapText="1"/>
    </xf>
    <xf numFmtId="0" fontId="3" fillId="19" borderId="12" xfId="0" applyFont="1" applyFill="1" applyBorder="1" applyAlignment="1">
      <alignment horizontal="center" vertical="top" wrapText="1"/>
    </xf>
    <xf numFmtId="0" fontId="3" fillId="19" borderId="17" xfId="0" applyFont="1" applyFill="1" applyBorder="1" applyAlignment="1">
      <alignment horizontal="center" vertical="top" wrapText="1"/>
    </xf>
    <xf numFmtId="0" fontId="3" fillId="19" borderId="15" xfId="0" applyFont="1" applyFill="1" applyBorder="1" applyAlignment="1">
      <alignment horizontal="center" vertical="top" wrapText="1"/>
    </xf>
    <xf numFmtId="189" fontId="12" fillId="0" borderId="2" xfId="0" applyNumberFormat="1" applyFont="1" applyFill="1" applyBorder="1" applyAlignment="1">
      <alignment horizontal="center" vertical="top" wrapText="1"/>
    </xf>
    <xf numFmtId="189" fontId="12" fillId="0" borderId="3" xfId="0" applyNumberFormat="1" applyFont="1" applyFill="1" applyBorder="1" applyAlignment="1">
      <alignment horizontal="center" vertical="top" wrapText="1"/>
    </xf>
    <xf numFmtId="189" fontId="12" fillId="0" borderId="4" xfId="0" applyNumberFormat="1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center" vertical="top" wrapText="1"/>
    </xf>
    <xf numFmtId="0" fontId="12" fillId="0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top" wrapText="1"/>
    </xf>
    <xf numFmtId="0" fontId="2" fillId="3" borderId="10" xfId="0" applyFont="1" applyFill="1" applyBorder="1" applyAlignment="1">
      <alignment horizontal="center" vertical="top" wrapText="1"/>
    </xf>
    <xf numFmtId="0" fontId="2" fillId="3" borderId="11" xfId="0" applyFont="1" applyFill="1" applyBorder="1" applyAlignment="1">
      <alignment horizontal="center" vertical="top" wrapText="1"/>
    </xf>
    <xf numFmtId="0" fontId="2" fillId="3" borderId="13" xfId="0" applyFont="1" applyFill="1" applyBorder="1" applyAlignment="1">
      <alignment horizontal="center" vertical="top" wrapText="1"/>
    </xf>
    <xf numFmtId="0" fontId="2" fillId="3" borderId="14" xfId="0" applyFont="1" applyFill="1" applyBorder="1" applyAlignment="1">
      <alignment horizontal="center" vertical="top" wrapText="1"/>
    </xf>
    <xf numFmtId="0" fontId="2" fillId="3" borderId="12" xfId="0" applyFont="1" applyFill="1" applyBorder="1" applyAlignment="1">
      <alignment horizontal="center" vertical="top" wrapText="1"/>
    </xf>
    <xf numFmtId="0" fontId="2" fillId="3" borderId="15" xfId="0" applyFont="1" applyFill="1" applyBorder="1" applyAlignment="1">
      <alignment horizontal="center"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4" xfId="0" applyFont="1" applyFill="1" applyBorder="1" applyAlignment="1">
      <alignment horizontal="center" vertical="top" wrapText="1"/>
    </xf>
    <xf numFmtId="0" fontId="17" fillId="0" borderId="13" xfId="0" applyFont="1" applyFill="1" applyBorder="1" applyAlignment="1">
      <alignment horizontal="left" vertical="top" wrapText="1"/>
    </xf>
    <xf numFmtId="0" fontId="17" fillId="0" borderId="16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0" fontId="17" fillId="0" borderId="3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0" fontId="4" fillId="0" borderId="3" xfId="0" applyFont="1" applyBorder="1" applyAlignment="1">
      <alignment horizontal="left" vertical="top"/>
    </xf>
    <xf numFmtId="0" fontId="4" fillId="0" borderId="2" xfId="0" applyFont="1" applyBorder="1" applyAlignment="1">
      <alignment horizontal="left" vertical="top"/>
    </xf>
    <xf numFmtId="0" fontId="4" fillId="3" borderId="3" xfId="0" applyFont="1" applyFill="1" applyBorder="1" applyAlignment="1">
      <alignment horizontal="left" vertical="top"/>
    </xf>
    <xf numFmtId="0" fontId="12" fillId="3" borderId="1" xfId="0" applyFont="1" applyFill="1" applyBorder="1" applyAlignment="1">
      <alignment vertical="top"/>
    </xf>
  </cellXfs>
  <cellStyles count="12">
    <cellStyle name="20% - Accent6" xfId="10" builtinId="50"/>
    <cellStyle name="40% - Accent1" xfId="6" builtinId="31"/>
    <cellStyle name="40% - Accent3" xfId="7" builtinId="39"/>
    <cellStyle name="40% - Accent4" xfId="8" builtinId="43"/>
    <cellStyle name="40% - Accent5" xfId="9" builtinId="47"/>
    <cellStyle name="Bad" xfId="4" builtinId="27"/>
    <cellStyle name="Comma" xfId="2" builtinId="3"/>
    <cellStyle name="Good" xfId="3" builtinId="26"/>
    <cellStyle name="Neutral" xfId="5" builtinId="28"/>
    <cellStyle name="Normal" xfId="0" builtinId="0"/>
    <cellStyle name="Normal 2" xfId="1"/>
    <cellStyle name="Percent" xfId="11" builtinId="5"/>
  </cellStyles>
  <dxfs count="0"/>
  <tableStyles count="0" defaultTableStyle="TableStyleMedium2" defaultPivotStyle="PivotStyleLight16"/>
  <colors>
    <mruColors>
      <color rgb="FF003399"/>
      <color rgb="FFBB0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defRPr>
            </a:pPr>
            <a:r>
              <a:rPr lang="th-TH">
                <a:latin typeface="TH SarabunPSK" panose="020B0500040200020003" pitchFamily="34" charset="-34"/>
                <a:cs typeface="TH SarabunPSK" panose="020B0500040200020003" pitchFamily="34" charset="-34"/>
              </a:rPr>
              <a:t>ประสิทธิผลของตัวชี้วัดตามยุทธศาสตร์ที่ 3</a:t>
            </a:r>
          </a:p>
        </c:rich>
      </c:tx>
      <c:layout>
        <c:manualLayout>
          <c:xMode val="edge"/>
          <c:yMode val="edge"/>
          <c:x val="0.31351377952755904"/>
          <c:y val="3.24074074074074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TH SarabunPSK" panose="020B0500040200020003" pitchFamily="34" charset="-34"/>
              <a:ea typeface="+mn-ea"/>
              <a:cs typeface="TH SarabunPSK" panose="020B0500040200020003" pitchFamily="34" charset="-34"/>
            </a:defRPr>
          </a:pPr>
          <a:endParaRPr lang="th-TH"/>
        </a:p>
      </c:txPr>
    </c:title>
    <c:autoTitleDeleted val="0"/>
    <c:view3D>
      <c:rotX val="50"/>
      <c:rotY val="1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8.8888888888888892E-2"/>
          <c:y val="0.28972222222222221"/>
          <c:w val="0.8305555555555556"/>
          <c:h val="0.65935185185185186"/>
        </c:manualLayout>
      </c:layout>
      <c:pie3DChart>
        <c:varyColors val="1"/>
        <c:ser>
          <c:idx val="0"/>
          <c:order val="0"/>
          <c:tx>
            <c:strRef>
              <c:f>Sheet2!$B$4</c:f>
              <c:strCache>
                <c:ptCount val="1"/>
                <c:pt idx="0">
                  <c:v>ตัวชี้วัด</c:v>
                </c:pt>
              </c:strCache>
            </c:strRef>
          </c:tx>
          <c:explosion val="10"/>
          <c:dPt>
            <c:idx val="0"/>
            <c:bubble3D val="0"/>
            <c:spPr>
              <a:pattFill prst="dashVert">
                <a:fgClr>
                  <a:schemeClr val="accent1"/>
                </a:fgClr>
                <a:bgClr>
                  <a:schemeClr val="bg1"/>
                </a:bgClr>
              </a:pattFill>
              <a:ln w="19050">
                <a:solidFill>
                  <a:schemeClr val="accent1">
                    <a:lumMod val="75000"/>
                  </a:schemeClr>
                </a:solidFill>
              </a:ln>
              <a:effectLst>
                <a:innerShdw blurRad="114300">
                  <a:schemeClr val="accent1">
                    <a:lumMod val="75000"/>
                  </a:schemeClr>
                </a:innerShdw>
              </a:effectLst>
              <a:scene3d>
                <a:camera prst="orthographicFront"/>
                <a:lightRig rig="threePt" dir="t"/>
              </a:scene3d>
              <a:sp3d contourW="19050" prstMaterial="flat">
                <a:contourClr>
                  <a:schemeClr val="accent1">
                    <a:lumMod val="75000"/>
                  </a:schemeClr>
                </a:contourClr>
              </a:sp3d>
            </c:spPr>
          </c:dPt>
          <c:dPt>
            <c:idx val="1"/>
            <c:bubble3D val="0"/>
            <c:spPr>
              <a:pattFill prst="pct5">
                <a:fgClr>
                  <a:schemeClr val="accent1"/>
                </a:fgClr>
                <a:bgClr>
                  <a:schemeClr val="bg1"/>
                </a:bgClr>
              </a:pattFill>
              <a:ln w="19050">
                <a:solidFill>
                  <a:schemeClr val="accent2">
                    <a:lumMod val="75000"/>
                  </a:schemeClr>
                </a:solidFill>
              </a:ln>
              <a:effectLst>
                <a:innerShdw blurRad="114300">
                  <a:schemeClr val="accent2">
                    <a:lumMod val="75000"/>
                  </a:schemeClr>
                </a:innerShdw>
              </a:effectLst>
              <a:scene3d>
                <a:camera prst="orthographicFront"/>
                <a:lightRig rig="threePt" dir="t"/>
              </a:scene3d>
              <a:sp3d contourW="19050" prstMaterial="flat">
                <a:contourClr>
                  <a:schemeClr val="accent2">
                    <a:lumMod val="75000"/>
                  </a:schemeClr>
                </a:contourClr>
              </a:sp3d>
            </c:spPr>
          </c:dPt>
          <c:dPt>
            <c:idx val="2"/>
            <c:bubble3D val="0"/>
            <c:spPr>
              <a:pattFill prst="pct75">
                <a:fgClr>
                  <a:schemeClr val="accent1"/>
                </a:fgClr>
                <a:bgClr>
                  <a:schemeClr val="bg1"/>
                </a:bgClr>
              </a:pattFill>
              <a:ln w="19050">
                <a:solidFill>
                  <a:schemeClr val="accent3">
                    <a:lumMod val="75000"/>
                  </a:schemeClr>
                </a:solidFill>
              </a:ln>
              <a:effectLst>
                <a:innerShdw blurRad="114300">
                  <a:schemeClr val="accent3">
                    <a:lumMod val="75000"/>
                  </a:schemeClr>
                </a:innerShdw>
              </a:effectLst>
              <a:scene3d>
                <a:camera prst="orthographicFront"/>
                <a:lightRig rig="threePt" dir="t"/>
              </a:scene3d>
              <a:sp3d contourW="19050" prstMaterial="flat">
                <a:contourClr>
                  <a:schemeClr val="accent3">
                    <a:lumMod val="75000"/>
                  </a:schemeClr>
                </a:contourClr>
              </a:sp3d>
            </c:spPr>
          </c:dPt>
          <c:dPt>
            <c:idx val="3"/>
            <c:bubble3D val="0"/>
            <c:spPr>
              <a:pattFill prst="dashDnDiag">
                <a:fgClr>
                  <a:schemeClr val="accent1"/>
                </a:fgClr>
                <a:bgClr>
                  <a:schemeClr val="bg1"/>
                </a:bgClr>
              </a:pattFill>
              <a:ln w="19050">
                <a:solidFill>
                  <a:schemeClr val="accent4">
                    <a:lumMod val="75000"/>
                  </a:schemeClr>
                </a:solidFill>
              </a:ln>
              <a:effectLst>
                <a:innerShdw blurRad="114300">
                  <a:schemeClr val="accent4">
                    <a:lumMod val="75000"/>
                  </a:schemeClr>
                </a:innerShdw>
              </a:effectLst>
              <a:scene3d>
                <a:camera prst="orthographicFront"/>
                <a:lightRig rig="threePt" dir="t"/>
              </a:scene3d>
              <a:sp3d contourW="19050" prstMaterial="flat">
                <a:contourClr>
                  <a:schemeClr val="accent4">
                    <a:lumMod val="75000"/>
                  </a:schemeClr>
                </a:contourClr>
              </a:sp3d>
            </c:spPr>
          </c:dPt>
          <c:dPt>
            <c:idx val="4"/>
            <c:bubble3D val="0"/>
            <c:spPr>
              <a:pattFill prst="lgConfetti">
                <a:fgClr>
                  <a:schemeClr val="accent1"/>
                </a:fgClr>
                <a:bgClr>
                  <a:schemeClr val="bg1"/>
                </a:bgClr>
              </a:pattFill>
              <a:ln w="19050">
                <a:solidFill>
                  <a:schemeClr val="accent5">
                    <a:lumMod val="75000"/>
                  </a:schemeClr>
                </a:solidFill>
              </a:ln>
              <a:effectLst>
                <a:innerShdw blurRad="114300">
                  <a:schemeClr val="accent5">
                    <a:lumMod val="75000"/>
                  </a:schemeClr>
                </a:innerShdw>
              </a:effectLst>
              <a:scene3d>
                <a:camera prst="orthographicFront"/>
                <a:lightRig rig="threePt" dir="t"/>
              </a:scene3d>
              <a:sp3d contourW="19050" prstMaterial="flat">
                <a:contourClr>
                  <a:schemeClr val="accent5">
                    <a:lumMod val="75000"/>
                  </a:schemeClr>
                </a:contourClr>
              </a:sp3d>
            </c:spPr>
          </c:dPt>
          <c:dLbls>
            <c:dLbl>
              <c:idx val="0"/>
              <c:layout>
                <c:manualLayout>
                  <c:x val="0.1438930070492187"/>
                  <c:y val="5.4977190035269796E-2"/>
                </c:manualLayout>
              </c:layout>
              <c:spPr>
                <a:solidFill>
                  <a:schemeClr val="lt1">
                    <a:alpha val="90000"/>
                  </a:schemeClr>
                </a:solidFill>
                <a:ln w="12700" cap="flat" cmpd="sng" algn="ctr">
                  <a:solidFill>
                    <a:schemeClr val="accent1"/>
                  </a:solidFill>
                  <a:round/>
                </a:ln>
                <a:effectLst>
                  <a:outerShdw blurRad="50800" dist="38100" dir="2700000" algn="tl" rotWithShape="0">
                    <a:schemeClr val="accent1">
                      <a:lumMod val="75000"/>
                      <a:alpha val="40000"/>
                    </a:scheme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ysClr val="windowText" lastClr="000000"/>
                      </a:solidFill>
                      <a:effectLst/>
                      <a:latin typeface="TH SarabunPSK" panose="020B0500040200020003" pitchFamily="34" charset="-34"/>
                      <a:ea typeface="+mn-ea"/>
                      <a:cs typeface="TH SarabunPSK" panose="020B0500040200020003" pitchFamily="34" charset="-34"/>
                    </a:defRPr>
                  </a:pPr>
                  <a:endParaRPr lang="th-TH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9.3193350831145081E-3"/>
                  <c:y val="0.11186971420239145"/>
                </c:manualLayout>
              </c:layout>
              <c:spPr>
                <a:solidFill>
                  <a:schemeClr val="lt1">
                    <a:alpha val="90000"/>
                  </a:schemeClr>
                </a:solidFill>
                <a:ln w="12700" cap="flat" cmpd="sng" algn="ctr">
                  <a:solidFill>
                    <a:schemeClr val="accent2"/>
                  </a:solidFill>
                  <a:round/>
                </a:ln>
                <a:effectLst>
                  <a:outerShdw blurRad="50800" dist="38100" dir="2700000" algn="tl" rotWithShape="0">
                    <a:schemeClr val="accent2">
                      <a:lumMod val="75000"/>
                      <a:alpha val="40000"/>
                    </a:scheme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ysClr val="windowText" lastClr="000000"/>
                      </a:solidFill>
                      <a:effectLst/>
                      <a:latin typeface="TH SarabunPSK" panose="020B0500040200020003" pitchFamily="34" charset="-34"/>
                      <a:ea typeface="+mn-ea"/>
                      <a:cs typeface="TH SarabunPSK" panose="020B0500040200020003" pitchFamily="34" charset="-34"/>
                    </a:defRPr>
                  </a:pPr>
                  <a:endParaRPr lang="th-TH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5.3717300962379741E-2"/>
                  <c:y val="-0.28795640128317301"/>
                </c:manualLayout>
              </c:layout>
              <c:spPr>
                <a:solidFill>
                  <a:schemeClr val="lt1">
                    <a:alpha val="90000"/>
                  </a:schemeClr>
                </a:solidFill>
                <a:ln w="12700" cap="flat" cmpd="sng" algn="ctr">
                  <a:solidFill>
                    <a:schemeClr val="accent3"/>
                  </a:solidFill>
                  <a:round/>
                </a:ln>
                <a:effectLst>
                  <a:outerShdw blurRad="50800" dist="38100" dir="2700000" algn="tl" rotWithShape="0">
                    <a:schemeClr val="accent3">
                      <a:lumMod val="75000"/>
                      <a:alpha val="40000"/>
                    </a:scheme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ysClr val="windowText" lastClr="000000"/>
                      </a:solidFill>
                      <a:effectLst/>
                      <a:latin typeface="TH SarabunPSK" panose="020B0500040200020003" pitchFamily="34" charset="-34"/>
                      <a:ea typeface="+mn-ea"/>
                      <a:cs typeface="TH SarabunPSK" panose="020B0500040200020003" pitchFamily="34" charset="-34"/>
                    </a:defRPr>
                  </a:pPr>
                  <a:endParaRPr lang="th-TH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890833333333333"/>
                      <c:h val="0.22287037037037036"/>
                    </c:manualLayout>
                  </c15:layout>
                </c:ext>
              </c:extLst>
            </c:dLbl>
            <c:dLbl>
              <c:idx val="3"/>
              <c:layout>
                <c:manualLayout>
                  <c:x val="-0.10242479781873147"/>
                  <c:y val="8.8061669027131639E-2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400" b="0" i="0" u="none" strike="noStrike" kern="1200" baseline="0">
                        <a:solidFill>
                          <a:sysClr val="windowText" lastClr="000000"/>
                        </a:solidFill>
                        <a:effectLst/>
                        <a:latin typeface="TH SarabunPSK" panose="020B0500040200020003" pitchFamily="34" charset="-34"/>
                        <a:ea typeface="+mn-ea"/>
                        <a:cs typeface="TH SarabunPSK" panose="020B0500040200020003" pitchFamily="34" charset="-34"/>
                      </a:defRPr>
                    </a:pPr>
                    <a:r>
                      <a:rPr lang="th-TH" sz="1400" baseline="0">
                        <a:solidFill>
                          <a:sysClr val="windowText" lastClr="000000"/>
                        </a:solidFill>
                        <a:latin typeface="TH SarabunPSK" panose="020B0500040200020003" pitchFamily="34" charset="-34"/>
                        <a:cs typeface="TH SarabunPSK" panose="020B0500040200020003" pitchFamily="34" charset="-34"/>
                      </a:rPr>
                      <a:t> </a:t>
                    </a:r>
                    <a:fld id="{A49AE77A-C5D2-44E0-95B2-03AA76E24275}" type="CATEGORYNAME">
                      <a:rPr lang="en-US" sz="1400" baseline="0">
                        <a:solidFill>
                          <a:sysClr val="windowText" lastClr="000000"/>
                        </a:solidFill>
                        <a:latin typeface="TH SarabunPSK" panose="020B0500040200020003" pitchFamily="34" charset="-34"/>
                        <a:cs typeface="TH SarabunPSK" panose="020B0500040200020003" pitchFamily="34" charset="-34"/>
                      </a:rPr>
                      <a:pPr>
                        <a:defRPr sz="1400">
                          <a:solidFill>
                            <a:sysClr val="windowText" lastClr="000000"/>
                          </a:solidFill>
                          <a:latin typeface="TH SarabunPSK" panose="020B0500040200020003" pitchFamily="34" charset="-34"/>
                          <a:cs typeface="TH SarabunPSK" panose="020B0500040200020003" pitchFamily="34" charset="-34"/>
                        </a:defRPr>
                      </a:pPr>
                      <a:t>[CATEGORY NAME]</a:t>
                    </a:fld>
                    <a:r>
                      <a:rPr lang="en-US" sz="1400" baseline="0">
                        <a:solidFill>
                          <a:sysClr val="windowText" lastClr="000000"/>
                        </a:solidFill>
                        <a:latin typeface="TH SarabunPSK" panose="020B0500040200020003" pitchFamily="34" charset="-34"/>
                        <a:cs typeface="TH SarabunPSK" panose="020B0500040200020003" pitchFamily="34" charset="-34"/>
                      </a:rPr>
                      <a:t>, </a:t>
                    </a:r>
                    <a:fld id="{533BB94C-A277-41C9-B081-CDCBB1783D9C}" type="VALUE">
                      <a:rPr lang="en-US" sz="1400" baseline="0">
                        <a:solidFill>
                          <a:sysClr val="windowText" lastClr="000000"/>
                        </a:solidFill>
                        <a:latin typeface="TH SarabunPSK" panose="020B0500040200020003" pitchFamily="34" charset="-34"/>
                        <a:cs typeface="TH SarabunPSK" panose="020B0500040200020003" pitchFamily="34" charset="-34"/>
                      </a:rPr>
                      <a:pPr>
                        <a:defRPr sz="1400">
                          <a:solidFill>
                            <a:sysClr val="windowText" lastClr="000000"/>
                          </a:solidFill>
                          <a:latin typeface="TH SarabunPSK" panose="020B0500040200020003" pitchFamily="34" charset="-34"/>
                          <a:cs typeface="TH SarabunPSK" panose="020B0500040200020003" pitchFamily="34" charset="-34"/>
                        </a:defRPr>
                      </a:pPr>
                      <a:t>[VALUE]</a:t>
                    </a:fld>
                    <a:r>
                      <a:rPr lang="en-US" sz="1400" baseline="0">
                        <a:solidFill>
                          <a:sysClr val="windowText" lastClr="000000"/>
                        </a:solidFill>
                        <a:latin typeface="TH SarabunPSK" panose="020B0500040200020003" pitchFamily="34" charset="-34"/>
                        <a:cs typeface="TH SarabunPSK" panose="020B0500040200020003" pitchFamily="34" charset="-34"/>
                      </a:rPr>
                      <a:t>, </a:t>
                    </a:r>
                    <a:fld id="{2CC4750C-5766-4C8E-813F-43A976905162}" type="PERCENTAGE">
                      <a:rPr lang="en-US" sz="1400" baseline="0">
                        <a:solidFill>
                          <a:sysClr val="windowText" lastClr="000000"/>
                        </a:solidFill>
                        <a:latin typeface="TH SarabunPSK" panose="020B0500040200020003" pitchFamily="34" charset="-34"/>
                        <a:cs typeface="TH SarabunPSK" panose="020B0500040200020003" pitchFamily="34" charset="-34"/>
                      </a:rPr>
                      <a:pPr>
                        <a:defRPr sz="1400">
                          <a:solidFill>
                            <a:sysClr val="windowText" lastClr="000000"/>
                          </a:solidFill>
                          <a:latin typeface="TH SarabunPSK" panose="020B0500040200020003" pitchFamily="34" charset="-34"/>
                          <a:cs typeface="TH SarabunPSK" panose="020B0500040200020003" pitchFamily="34" charset="-34"/>
                        </a:defRPr>
                      </a:pPr>
                      <a:t>[PERCENTAGE]</a:t>
                    </a:fld>
                    <a:endParaRPr lang="en-US" sz="1400" baseline="0">
                      <a:solidFill>
                        <a:sysClr val="windowText" lastClr="000000"/>
                      </a:solidFill>
                      <a:latin typeface="TH SarabunPSK" panose="020B0500040200020003" pitchFamily="34" charset="-34"/>
                      <a:cs typeface="TH SarabunPSK" panose="020B0500040200020003" pitchFamily="34" charset="-34"/>
                    </a:endParaRPr>
                  </a:p>
                </c:rich>
              </c:tx>
              <c:spPr>
                <a:solidFill>
                  <a:schemeClr val="lt1">
                    <a:alpha val="90000"/>
                  </a:schemeClr>
                </a:solidFill>
                <a:ln w="12700" cap="flat" cmpd="sng" algn="ctr">
                  <a:solidFill>
                    <a:schemeClr val="accent4"/>
                  </a:solidFill>
                  <a:round/>
                </a:ln>
                <a:effectLst>
                  <a:outerShdw blurRad="50800" dist="38100" dir="2700000" algn="tl" rotWithShape="0">
                    <a:schemeClr val="accent4">
                      <a:lumMod val="75000"/>
                      <a:alpha val="40000"/>
                    </a:scheme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ysClr val="windowText" lastClr="000000"/>
                      </a:solidFill>
                      <a:effectLst/>
                      <a:latin typeface="TH SarabunPSK" panose="020B0500040200020003" pitchFamily="34" charset="-34"/>
                      <a:ea typeface="+mn-ea"/>
                      <a:cs typeface="TH SarabunPSK" panose="020B0500040200020003" pitchFamily="34" charset="-34"/>
                    </a:defRPr>
                  </a:pPr>
                  <a:endParaRPr lang="th-TH"/>
                </a:p>
              </c:txPr>
              <c:dLblPos val="bestFit"/>
              <c:showLegendKey val="0"/>
              <c:showVal val="1"/>
              <c:showCatName val="1"/>
              <c:showSerName val="1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0555555555555552"/>
                      <c:h val="0.14202898550724638"/>
                    </c:manualLayout>
                  </c15:layout>
                  <c15:dlblFieldTable/>
                  <c15:showDataLabelsRange val="0"/>
                </c:ext>
              </c:extLst>
            </c:dLbl>
            <c:dLbl>
              <c:idx val="4"/>
              <c:layout>
                <c:manualLayout>
                  <c:x val="0.26261012764171243"/>
                  <c:y val="-5.3442194852033817E-2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400" b="0" i="0" u="none" strike="noStrike" kern="1200" baseline="0">
                        <a:solidFill>
                          <a:sysClr val="windowText" lastClr="000000"/>
                        </a:solidFill>
                        <a:effectLst/>
                        <a:latin typeface="TH SarabunPSK" panose="020B0500040200020003" pitchFamily="34" charset="-34"/>
                        <a:ea typeface="+mn-ea"/>
                        <a:cs typeface="TH SarabunPSK" panose="020B0500040200020003" pitchFamily="34" charset="-34"/>
                      </a:defRPr>
                    </a:pPr>
                    <a:r>
                      <a:rPr lang="th-TH" sz="1400" baseline="0">
                        <a:solidFill>
                          <a:sysClr val="windowText" lastClr="000000"/>
                        </a:solidFill>
                        <a:latin typeface="TH SarabunPSK" panose="020B0500040200020003" pitchFamily="34" charset="-34"/>
                        <a:cs typeface="TH SarabunPSK" panose="020B0500040200020003" pitchFamily="34" charset="-34"/>
                      </a:rPr>
                      <a:t> </a:t>
                    </a:r>
                    <a:fld id="{2A804702-42B7-4605-93E9-C093AD7F876E}" type="CATEGORYNAME">
                      <a:rPr lang="en-US" sz="1400" baseline="0">
                        <a:solidFill>
                          <a:sysClr val="windowText" lastClr="000000"/>
                        </a:solidFill>
                        <a:latin typeface="TH SarabunPSK" panose="020B0500040200020003" pitchFamily="34" charset="-34"/>
                        <a:cs typeface="TH SarabunPSK" panose="020B0500040200020003" pitchFamily="34" charset="-34"/>
                      </a:rPr>
                      <a:pPr>
                        <a:defRPr sz="1400">
                          <a:solidFill>
                            <a:sysClr val="windowText" lastClr="000000"/>
                          </a:solidFill>
                          <a:latin typeface="TH SarabunPSK" panose="020B0500040200020003" pitchFamily="34" charset="-34"/>
                          <a:cs typeface="TH SarabunPSK" panose="020B0500040200020003" pitchFamily="34" charset="-34"/>
                        </a:defRPr>
                      </a:pPr>
                      <a:t>[CATEGORY NAME]</a:t>
                    </a:fld>
                    <a:r>
                      <a:rPr lang="en-US" sz="1400" baseline="0">
                        <a:solidFill>
                          <a:sysClr val="windowText" lastClr="000000"/>
                        </a:solidFill>
                        <a:latin typeface="TH SarabunPSK" panose="020B0500040200020003" pitchFamily="34" charset="-34"/>
                        <a:cs typeface="TH SarabunPSK" panose="020B0500040200020003" pitchFamily="34" charset="-34"/>
                      </a:rPr>
                      <a:t>, </a:t>
                    </a:r>
                    <a:fld id="{C9E7C43E-0786-4E1C-A5FE-D2CC94A03473}" type="VALUE">
                      <a:rPr lang="en-US" sz="1400" baseline="0">
                        <a:solidFill>
                          <a:sysClr val="windowText" lastClr="000000"/>
                        </a:solidFill>
                        <a:latin typeface="TH SarabunPSK" panose="020B0500040200020003" pitchFamily="34" charset="-34"/>
                        <a:cs typeface="TH SarabunPSK" panose="020B0500040200020003" pitchFamily="34" charset="-34"/>
                      </a:rPr>
                      <a:pPr>
                        <a:defRPr sz="1400">
                          <a:solidFill>
                            <a:sysClr val="windowText" lastClr="000000"/>
                          </a:solidFill>
                          <a:latin typeface="TH SarabunPSK" panose="020B0500040200020003" pitchFamily="34" charset="-34"/>
                          <a:cs typeface="TH SarabunPSK" panose="020B0500040200020003" pitchFamily="34" charset="-34"/>
                        </a:defRPr>
                      </a:pPr>
                      <a:t>[VALUE]</a:t>
                    </a:fld>
                    <a:r>
                      <a:rPr lang="en-US" sz="1400" baseline="0">
                        <a:solidFill>
                          <a:sysClr val="windowText" lastClr="000000"/>
                        </a:solidFill>
                        <a:latin typeface="TH SarabunPSK" panose="020B0500040200020003" pitchFamily="34" charset="-34"/>
                        <a:cs typeface="TH SarabunPSK" panose="020B0500040200020003" pitchFamily="34" charset="-34"/>
                      </a:rPr>
                      <a:t>, 7%</a:t>
                    </a:r>
                  </a:p>
                </c:rich>
              </c:tx>
              <c:spPr>
                <a:solidFill>
                  <a:schemeClr val="lt1">
                    <a:alpha val="90000"/>
                  </a:schemeClr>
                </a:solidFill>
                <a:ln w="12700" cap="flat" cmpd="sng" algn="ctr">
                  <a:solidFill>
                    <a:schemeClr val="accent5"/>
                  </a:solidFill>
                  <a:round/>
                </a:ln>
                <a:effectLst>
                  <a:outerShdw blurRad="50800" dist="38100" dir="2700000" algn="tl" rotWithShape="0">
                    <a:schemeClr val="accent5">
                      <a:lumMod val="75000"/>
                      <a:alpha val="40000"/>
                    </a:scheme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ysClr val="windowText" lastClr="000000"/>
                      </a:solidFill>
                      <a:effectLst/>
                      <a:latin typeface="TH SarabunPSK" panose="020B0500040200020003" pitchFamily="34" charset="-34"/>
                      <a:ea typeface="+mn-ea"/>
                      <a:cs typeface="TH SarabunPSK" panose="020B0500040200020003" pitchFamily="34" charset="-34"/>
                    </a:defRPr>
                  </a:pPr>
                  <a:endParaRPr lang="th-TH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8416394059365202"/>
                      <c:h val="0.13213453213453213"/>
                    </c:manualLayout>
                  </c15:layout>
                  <c15:dlblFieldTable/>
                  <c15:showDataLabelsRange val="0"/>
                </c:ext>
              </c:extLst>
            </c:dLbl>
            <c:spPr>
              <a:solidFill>
                <a:sysClr val="window" lastClr="FFFFFF">
                  <a:alpha val="90000"/>
                </a:sysClr>
              </a:solidFill>
              <a:ln w="12700" cap="flat" cmpd="sng" algn="ctr">
                <a:solidFill>
                  <a:srgbClr val="4F81BD"/>
                </a:solidFill>
                <a:round/>
              </a:ln>
              <a:effectLst>
                <a:outerShdw blurRad="50800" dist="38100" dir="2700000" algn="tl" rotWithShape="0">
                  <a:srgbClr val="4F81BD">
                    <a:lumMod val="75000"/>
                    <a:alpha val="40000"/>
                  </a:srgbClr>
                </a:outerShdw>
              </a:effectLst>
            </c:spPr>
            <c:dLblPos val="inEnd"/>
            <c:showLegendKey val="0"/>
            <c:showVal val="1"/>
            <c:showCatName val="1"/>
            <c:showSerName val="1"/>
            <c:showPercent val="1"/>
            <c:showBubbleSize val="0"/>
            <c:showLeaderLines val="1"/>
            <c:leaderLines>
              <c:spPr>
                <a:ln w="9525">
                  <a:solidFill>
                    <a:schemeClr val="tx1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Sheet2!$C$3:$G$3</c:f>
              <c:strCache>
                <c:ptCount val="5"/>
                <c:pt idx="0">
                  <c:v>ต่ำกว่าเป้าหมาย</c:v>
                </c:pt>
                <c:pt idx="1">
                  <c:v>เป็นไปตามเป้าหมาย</c:v>
                </c:pt>
                <c:pt idx="2">
                  <c:v>สูงกว่าเป้าหมาย</c:v>
                </c:pt>
                <c:pt idx="3">
                  <c:v>อยู่ระหว่างดำเนินการ</c:v>
                </c:pt>
                <c:pt idx="4">
                  <c:v>ยกเลิก/เปลี่ยนโครงการ</c:v>
                </c:pt>
              </c:strCache>
            </c:strRef>
          </c:cat>
          <c:val>
            <c:numRef>
              <c:f>Sheet2!$C$4:$G$4</c:f>
              <c:numCache>
                <c:formatCode>General</c:formatCode>
                <c:ptCount val="5"/>
                <c:pt idx="0">
                  <c:v>4</c:v>
                </c:pt>
                <c:pt idx="1">
                  <c:v>8</c:v>
                </c:pt>
                <c:pt idx="2">
                  <c:v>13</c:v>
                </c:pt>
                <c:pt idx="3">
                  <c:v>2</c:v>
                </c:pt>
                <c:pt idx="4">
                  <c:v>0</c:v>
                </c:pt>
              </c:numCache>
            </c:numRef>
          </c:val>
        </c:ser>
        <c:ser>
          <c:idx val="1"/>
          <c:order val="1"/>
          <c:tx>
            <c:strRef>
              <c:f>Sheet2!$B$5</c:f>
              <c:strCache>
                <c:ptCount val="1"/>
              </c:strCache>
            </c:strRef>
          </c:tx>
          <c:dPt>
            <c:idx val="0"/>
            <c:bubble3D val="0"/>
            <c:spPr>
              <a:solidFill>
                <a:schemeClr val="accent1">
                  <a:alpha val="90000"/>
                </a:schemeClr>
              </a:solidFill>
              <a:ln w="19050">
                <a:solidFill>
                  <a:schemeClr val="accent1">
                    <a:lumMod val="75000"/>
                  </a:schemeClr>
                </a:solidFill>
              </a:ln>
              <a:effectLst>
                <a:innerShdw blurRad="114300">
                  <a:schemeClr val="accent1">
                    <a:lumMod val="75000"/>
                  </a:schemeClr>
                </a:innerShdw>
              </a:effectLst>
              <a:scene3d>
                <a:camera prst="orthographicFront"/>
                <a:lightRig rig="threePt" dir="t"/>
              </a:scene3d>
              <a:sp3d contourW="19050" prstMaterial="flat">
                <a:contourClr>
                  <a:schemeClr val="accent1">
                    <a:lumMod val="75000"/>
                  </a:schemeClr>
                </a:contourClr>
              </a:sp3d>
            </c:spPr>
          </c:dPt>
          <c:dPt>
            <c:idx val="1"/>
            <c:bubble3D val="0"/>
            <c:spPr>
              <a:solidFill>
                <a:schemeClr val="accent2">
                  <a:alpha val="90000"/>
                </a:schemeClr>
              </a:solidFill>
              <a:ln w="19050">
                <a:solidFill>
                  <a:schemeClr val="accent2">
                    <a:lumMod val="75000"/>
                  </a:schemeClr>
                </a:solidFill>
              </a:ln>
              <a:effectLst>
                <a:innerShdw blurRad="114300">
                  <a:schemeClr val="accent2">
                    <a:lumMod val="75000"/>
                  </a:schemeClr>
                </a:innerShdw>
              </a:effectLst>
              <a:scene3d>
                <a:camera prst="orthographicFront"/>
                <a:lightRig rig="threePt" dir="t"/>
              </a:scene3d>
              <a:sp3d contourW="19050" prstMaterial="flat">
                <a:contourClr>
                  <a:schemeClr val="accent2">
                    <a:lumMod val="75000"/>
                  </a:schemeClr>
                </a:contourClr>
              </a:sp3d>
            </c:spPr>
          </c:dPt>
          <c:dPt>
            <c:idx val="2"/>
            <c:bubble3D val="0"/>
            <c:spPr>
              <a:solidFill>
                <a:schemeClr val="accent3">
                  <a:alpha val="90000"/>
                </a:schemeClr>
              </a:solidFill>
              <a:ln w="19050">
                <a:solidFill>
                  <a:schemeClr val="accent3">
                    <a:lumMod val="75000"/>
                  </a:schemeClr>
                </a:solidFill>
              </a:ln>
              <a:effectLst>
                <a:innerShdw blurRad="114300">
                  <a:schemeClr val="accent3">
                    <a:lumMod val="75000"/>
                  </a:schemeClr>
                </a:innerShdw>
              </a:effectLst>
              <a:scene3d>
                <a:camera prst="orthographicFront"/>
                <a:lightRig rig="threePt" dir="t"/>
              </a:scene3d>
              <a:sp3d contourW="19050" prstMaterial="flat">
                <a:contourClr>
                  <a:schemeClr val="accent3">
                    <a:lumMod val="75000"/>
                  </a:schemeClr>
                </a:contourClr>
              </a:sp3d>
            </c:spPr>
          </c:dPt>
          <c:dPt>
            <c:idx val="3"/>
            <c:bubble3D val="0"/>
            <c:spPr>
              <a:solidFill>
                <a:schemeClr val="accent4">
                  <a:alpha val="90000"/>
                </a:schemeClr>
              </a:solidFill>
              <a:ln w="19050">
                <a:solidFill>
                  <a:schemeClr val="accent4">
                    <a:lumMod val="75000"/>
                  </a:schemeClr>
                </a:solidFill>
              </a:ln>
              <a:effectLst>
                <a:innerShdw blurRad="114300">
                  <a:schemeClr val="accent4">
                    <a:lumMod val="75000"/>
                  </a:schemeClr>
                </a:innerShdw>
              </a:effectLst>
              <a:scene3d>
                <a:camera prst="orthographicFront"/>
                <a:lightRig rig="threePt" dir="t"/>
              </a:scene3d>
              <a:sp3d contourW="19050" prstMaterial="flat">
                <a:contourClr>
                  <a:schemeClr val="accent4">
                    <a:lumMod val="75000"/>
                  </a:schemeClr>
                </a:contourClr>
              </a:sp3d>
            </c:spPr>
          </c:dPt>
          <c:dPt>
            <c:idx val="4"/>
            <c:bubble3D val="0"/>
            <c:spPr>
              <a:solidFill>
                <a:schemeClr val="accent5">
                  <a:alpha val="90000"/>
                </a:schemeClr>
              </a:solidFill>
              <a:ln w="19050">
                <a:solidFill>
                  <a:schemeClr val="accent5">
                    <a:lumMod val="75000"/>
                  </a:schemeClr>
                </a:solidFill>
              </a:ln>
              <a:effectLst>
                <a:innerShdw blurRad="114300">
                  <a:schemeClr val="accent5">
                    <a:lumMod val="75000"/>
                  </a:schemeClr>
                </a:innerShdw>
              </a:effectLst>
              <a:scene3d>
                <a:camera prst="orthographicFront"/>
                <a:lightRig rig="threePt" dir="t"/>
              </a:scene3d>
              <a:sp3d contourW="19050" prstMaterial="flat">
                <a:contourClr>
                  <a:schemeClr val="accent5">
                    <a:lumMod val="75000"/>
                  </a:schemeClr>
                </a:contourClr>
              </a:sp3d>
            </c:spPr>
          </c:dPt>
          <c:dLbls>
            <c:dLbl>
              <c:idx val="0"/>
              <c:spPr>
                <a:solidFill>
                  <a:schemeClr val="lt1">
                    <a:alpha val="90000"/>
                  </a:schemeClr>
                </a:solidFill>
                <a:ln w="12700" cap="flat" cmpd="sng" algn="ctr">
                  <a:solidFill>
                    <a:schemeClr val="accent1"/>
                  </a:solidFill>
                  <a:round/>
                </a:ln>
                <a:effectLst>
                  <a:outerShdw blurRad="50800" dist="38100" dir="2700000" algn="tl" rotWithShape="0">
                    <a:schemeClr val="accent1">
                      <a:lumMod val="75000"/>
                      <a:alpha val="40000"/>
                    </a:scheme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1"/>
                      </a:solidFill>
                      <a:effectLst/>
                      <a:latin typeface="+mn-lt"/>
                      <a:ea typeface="+mn-ea"/>
                      <a:cs typeface="+mn-cs"/>
                    </a:defRPr>
                  </a:pPr>
                  <a:endParaRPr lang="th-TH"/>
                </a:p>
              </c:txPr>
              <c:dLblPos val="in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spPr>
                <a:solidFill>
                  <a:schemeClr val="lt1">
                    <a:alpha val="90000"/>
                  </a:schemeClr>
                </a:solidFill>
                <a:ln w="12700" cap="flat" cmpd="sng" algn="ctr">
                  <a:solidFill>
                    <a:schemeClr val="accent2"/>
                  </a:solidFill>
                  <a:round/>
                </a:ln>
                <a:effectLst>
                  <a:outerShdw blurRad="50800" dist="38100" dir="2700000" algn="tl" rotWithShape="0">
                    <a:schemeClr val="accent2">
                      <a:lumMod val="75000"/>
                      <a:alpha val="40000"/>
                    </a:scheme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2"/>
                      </a:solidFill>
                      <a:effectLst/>
                      <a:latin typeface="+mn-lt"/>
                      <a:ea typeface="+mn-ea"/>
                      <a:cs typeface="+mn-cs"/>
                    </a:defRPr>
                  </a:pPr>
                  <a:endParaRPr lang="th-TH"/>
                </a:p>
              </c:txPr>
              <c:dLblPos val="in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spPr>
                <a:solidFill>
                  <a:schemeClr val="lt1">
                    <a:alpha val="90000"/>
                  </a:schemeClr>
                </a:solidFill>
                <a:ln w="12700" cap="flat" cmpd="sng" algn="ctr">
                  <a:solidFill>
                    <a:schemeClr val="accent3"/>
                  </a:solidFill>
                  <a:round/>
                </a:ln>
                <a:effectLst>
                  <a:outerShdw blurRad="50800" dist="38100" dir="2700000" algn="tl" rotWithShape="0">
                    <a:schemeClr val="accent3">
                      <a:lumMod val="75000"/>
                      <a:alpha val="40000"/>
                    </a:scheme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3"/>
                      </a:solidFill>
                      <a:effectLst/>
                      <a:latin typeface="+mn-lt"/>
                      <a:ea typeface="+mn-ea"/>
                      <a:cs typeface="+mn-cs"/>
                    </a:defRPr>
                  </a:pPr>
                  <a:endParaRPr lang="th-TH"/>
                </a:p>
              </c:txPr>
              <c:dLblPos val="in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spPr>
                <a:solidFill>
                  <a:schemeClr val="lt1">
                    <a:alpha val="90000"/>
                  </a:schemeClr>
                </a:solidFill>
                <a:ln w="12700" cap="flat" cmpd="sng" algn="ctr">
                  <a:solidFill>
                    <a:schemeClr val="accent4"/>
                  </a:solidFill>
                  <a:round/>
                </a:ln>
                <a:effectLst>
                  <a:outerShdw blurRad="50800" dist="38100" dir="2700000" algn="tl" rotWithShape="0">
                    <a:schemeClr val="accent4">
                      <a:lumMod val="75000"/>
                      <a:alpha val="40000"/>
                    </a:scheme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4"/>
                      </a:solidFill>
                      <a:effectLst/>
                      <a:latin typeface="+mn-lt"/>
                      <a:ea typeface="+mn-ea"/>
                      <a:cs typeface="+mn-cs"/>
                    </a:defRPr>
                  </a:pPr>
                  <a:endParaRPr lang="th-TH"/>
                </a:p>
              </c:txPr>
              <c:dLblPos val="in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spPr>
                <a:solidFill>
                  <a:schemeClr val="lt1">
                    <a:alpha val="90000"/>
                  </a:schemeClr>
                </a:solidFill>
                <a:ln w="12700" cap="flat" cmpd="sng" algn="ctr">
                  <a:solidFill>
                    <a:schemeClr val="accent5"/>
                  </a:solidFill>
                  <a:round/>
                </a:ln>
                <a:effectLst>
                  <a:outerShdw blurRad="50800" dist="38100" dir="2700000" algn="tl" rotWithShape="0">
                    <a:schemeClr val="accent5">
                      <a:lumMod val="75000"/>
                      <a:alpha val="40000"/>
                    </a:scheme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5"/>
                      </a:solidFill>
                      <a:effectLst/>
                      <a:latin typeface="+mn-lt"/>
                      <a:ea typeface="+mn-ea"/>
                      <a:cs typeface="+mn-cs"/>
                    </a:defRPr>
                  </a:pPr>
                  <a:endParaRPr lang="th-TH"/>
                </a:p>
              </c:txPr>
              <c:dLblPos val="inEnd"/>
              <c:showLegendKey val="0"/>
              <c:showVal val="0"/>
              <c:showCatName val="1"/>
              <c:showSerName val="0"/>
              <c:showPercent val="1"/>
              <c:showBubbleSize val="0"/>
            </c:dLbl>
            <c:spPr>
              <a:solidFill>
                <a:sysClr val="window" lastClr="FFFFFF">
                  <a:alpha val="90000"/>
                </a:sysClr>
              </a:solidFill>
              <a:ln w="12700" cap="flat" cmpd="sng" algn="ctr">
                <a:solidFill>
                  <a:srgbClr val="C0504D"/>
                </a:solidFill>
                <a:round/>
              </a:ln>
              <a:effectLst>
                <a:outerShdw blurRad="50800" dist="38100" dir="2700000" algn="tl" rotWithShape="0">
                  <a:srgbClr val="C0504D">
                    <a:lumMod val="75000"/>
                    <a:alpha val="40000"/>
                  </a:srgbClr>
                </a:outerShdw>
              </a:effectLst>
            </c:sp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1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Sheet2!$C$3:$G$3</c:f>
              <c:strCache>
                <c:ptCount val="5"/>
                <c:pt idx="0">
                  <c:v>ต่ำกว่าเป้าหมาย</c:v>
                </c:pt>
                <c:pt idx="1">
                  <c:v>เป็นไปตามเป้าหมาย</c:v>
                </c:pt>
                <c:pt idx="2">
                  <c:v>สูงกว่าเป้าหมาย</c:v>
                </c:pt>
                <c:pt idx="3">
                  <c:v>อยู่ระหว่างดำเนินการ</c:v>
                </c:pt>
                <c:pt idx="4">
                  <c:v>ยกเลิก/เปลี่ยนโครงการ</c:v>
                </c:pt>
              </c:strCache>
            </c:strRef>
          </c:cat>
          <c:val>
            <c:numRef>
              <c:f>Sheet2!$C$5:$G$5</c:f>
              <c:numCache>
                <c:formatCode>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ln>
                  <a:solidFill>
                    <a:schemeClr val="tx1"/>
                  </a:solidFill>
                </a:ln>
                <a:solidFill>
                  <a:sysClr val="windowText" lastClr="000000"/>
                </a:solidFill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defRPr>
            </a:pPr>
            <a:r>
              <a:rPr lang="th-TH">
                <a:ln>
                  <a:solidFill>
                    <a:schemeClr val="tx1"/>
                  </a:solidFill>
                </a:ln>
                <a:solidFill>
                  <a:sysClr val="windowText" lastClr="00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ยุทธศาสตร์ที่</a:t>
            </a:r>
            <a:r>
              <a:rPr lang="th-TH" baseline="0">
                <a:ln>
                  <a:solidFill>
                    <a:schemeClr val="tx1"/>
                  </a:solidFill>
                </a:ln>
                <a:solidFill>
                  <a:sysClr val="windowText" lastClr="00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4 การใช้หลักธรรมาภิบาลในการบริหารจัดการอย่างยั่งยืน</a:t>
            </a:r>
            <a:endParaRPr lang="th-TH">
              <a:ln>
                <a:solidFill>
                  <a:schemeClr val="tx1"/>
                </a:solidFill>
              </a:ln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ln>
                <a:solidFill>
                  <a:schemeClr val="tx1"/>
                </a:solidFill>
              </a:ln>
              <a:solidFill>
                <a:sysClr val="windowText" lastClr="000000"/>
              </a:solidFill>
              <a:latin typeface="TH SarabunPSK" panose="020B0500040200020003" pitchFamily="34" charset="-34"/>
              <a:ea typeface="+mn-ea"/>
              <a:cs typeface="TH SarabunPSK" panose="020B0500040200020003" pitchFamily="34" charset="-34"/>
            </a:defRPr>
          </a:pPr>
          <a:endParaRPr lang="th-TH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6.7135931722025713E-2"/>
          <c:y val="0.27554469678428462"/>
          <c:w val="0.82400351903160918"/>
          <c:h val="0.71093275719956228"/>
        </c:manualLayout>
      </c:layout>
      <c:pie3DChart>
        <c:varyColors val="1"/>
        <c:ser>
          <c:idx val="0"/>
          <c:order val="0"/>
          <c:tx>
            <c:strRef>
              <c:f>Sheet2!$A$33</c:f>
              <c:strCache>
                <c:ptCount val="1"/>
                <c:pt idx="0">
                  <c:v>ตัวชี้วัด</c:v>
                </c:pt>
              </c:strCache>
            </c:strRef>
          </c:tx>
          <c:dPt>
            <c:idx val="0"/>
            <c:bubble3D val="0"/>
            <c:spPr>
              <a:pattFill prst="wdDnDiag">
                <a:fgClr>
                  <a:schemeClr val="bg2">
                    <a:lumMod val="75000"/>
                  </a:schemeClr>
                </a:fgClr>
                <a:bgClr>
                  <a:schemeClr val="bg1"/>
                </a:bgClr>
              </a:pattFill>
              <a:ln>
                <a:solidFill>
                  <a:srgbClr val="003399"/>
                </a:solidFill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>
                <a:contourClr>
                  <a:srgbClr val="003399"/>
                </a:contourClr>
              </a:sp3d>
            </c:spPr>
          </c:dPt>
          <c:dPt>
            <c:idx val="1"/>
            <c:bubble3D val="0"/>
            <c:spPr>
              <a:pattFill prst="pct5">
                <a:fgClr>
                  <a:schemeClr val="bg2">
                    <a:lumMod val="75000"/>
                  </a:schemeClr>
                </a:fgClr>
                <a:bgClr>
                  <a:schemeClr val="bg1"/>
                </a:bgClr>
              </a:pattFill>
              <a:ln>
                <a:solidFill>
                  <a:srgbClr val="003399"/>
                </a:solidFill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>
                <a:contourClr>
                  <a:srgbClr val="003399"/>
                </a:contourClr>
              </a:sp3d>
            </c:spPr>
          </c:dPt>
          <c:dPt>
            <c:idx val="2"/>
            <c:bubble3D val="0"/>
            <c:spPr>
              <a:pattFill prst="dotGrid">
                <a:fgClr>
                  <a:schemeClr val="bg2">
                    <a:lumMod val="75000"/>
                  </a:schemeClr>
                </a:fgClr>
                <a:bgClr>
                  <a:schemeClr val="bg1"/>
                </a:bgClr>
              </a:pattFill>
              <a:ln>
                <a:solidFill>
                  <a:srgbClr val="003399"/>
                </a:solidFill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>
                <a:contourClr>
                  <a:srgbClr val="003399"/>
                </a:contourClr>
              </a:sp3d>
            </c:spPr>
          </c:dPt>
          <c:dPt>
            <c:idx val="3"/>
            <c:bubble3D val="0"/>
            <c:spPr>
              <a:pattFill prst="horzBrick">
                <a:fgClr>
                  <a:schemeClr val="bg2">
                    <a:lumMod val="75000"/>
                  </a:schemeClr>
                </a:fgClr>
                <a:bgClr>
                  <a:schemeClr val="bg1"/>
                </a:bgClr>
              </a:pattFill>
              <a:ln>
                <a:solidFill>
                  <a:srgbClr val="003399"/>
                </a:solidFill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>
                <a:contourClr>
                  <a:srgbClr val="003399"/>
                </a:contourClr>
              </a:sp3d>
            </c:spPr>
          </c:dPt>
          <c:dPt>
            <c:idx val="4"/>
            <c:bubble3D val="0"/>
            <c:explosion val="5"/>
            <c:spPr>
              <a:pattFill prst="pct80">
                <a:fgClr>
                  <a:schemeClr val="bg2">
                    <a:lumMod val="75000"/>
                  </a:schemeClr>
                </a:fgClr>
                <a:bgClr>
                  <a:schemeClr val="bg1"/>
                </a:bgClr>
              </a:pattFill>
              <a:ln>
                <a:solidFill>
                  <a:srgbClr val="003399"/>
                </a:solidFill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>
                <a:contourClr>
                  <a:srgbClr val="003399"/>
                </a:contourClr>
              </a:sp3d>
            </c:spPr>
          </c:dPt>
          <c:dLbls>
            <c:dLbl>
              <c:idx val="0"/>
              <c:layout>
                <c:manualLayout>
                  <c:x val="1.168280164562175E-2"/>
                  <c:y val="-2.3128901491815131E-2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ln>
                          <a:noFill/>
                        </a:ln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984739D9-8EF9-42EC-B880-D9EB387EF2DC}" type="CATEGORYNAME">
                      <a:rPr lang="th-TH"/>
                      <a:pPr>
                        <a:defRPr>
                          <a:ln>
                            <a:noFill/>
                          </a:ln>
                        </a:defRPr>
                      </a:pPr>
                      <a:t>[CATEGORY NAME]</a:t>
                    </a:fld>
                    <a:r>
                      <a:rPr lang="th-TH" baseline="0"/>
                      <a:t>, </a:t>
                    </a:r>
                    <a:fld id="{E78A9496-C393-4885-87C0-4B177C32EC20}" type="VALUE">
                      <a:rPr lang="th-TH" baseline="0"/>
                      <a:pPr>
                        <a:defRPr>
                          <a:ln>
                            <a:noFill/>
                          </a:ln>
                        </a:defRPr>
                      </a:pPr>
                      <a:t>[VALUE]</a:t>
                    </a:fld>
                    <a:r>
                      <a:rPr lang="th-TH" baseline="0"/>
                      <a:t>ตัวชี้วัด </a:t>
                    </a:r>
                    <a:fld id="{950E4A05-DCC8-4EEC-ABED-C0E96390A8B2}" type="PERCENTAGE">
                      <a:rPr lang="th-TH" baseline="0"/>
                      <a:pPr>
                        <a:defRPr>
                          <a:ln>
                            <a:noFill/>
                          </a:ln>
                        </a:defRPr>
                      </a:pPr>
                      <a:t>[PERCENTAGE]</a:t>
                    </a:fld>
                    <a:endParaRPr lang="th-TH" baseline="0"/>
                  </a:p>
                </c:rich>
              </c:tx>
              <c:spPr>
                <a:xfrm>
                  <a:off x="3452493" y="645708"/>
                  <a:ext cx="1405254" cy="364010"/>
                </a:xfrm>
                <a:solidFill>
                  <a:sysClr val="window" lastClr="FFFFFF"/>
                </a:solidFill>
                <a:ln w="9525" cap="flat" cmpd="sng" algn="ctr">
                  <a:solidFill>
                    <a:sysClr val="windowText" lastClr="000000">
                      <a:lumMod val="25000"/>
                      <a:lumOff val="75000"/>
                    </a:sysClr>
                  </a:solidFill>
                  <a:prstDash val="solid"/>
                  <a:round/>
                  <a:headEnd type="none" w="med" len="med"/>
                  <a:tailEnd type="none" w="med" len="med"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  <a:softEdge rad="0"/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ln>
                        <a:noFill/>
                      </a:ln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th-TH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>
                        <a:gd name="adj1" fmla="val -69946"/>
                        <a:gd name="adj2" fmla="val 118277"/>
                      </a:avLst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25649049605934165"/>
                      <c:h val="0.10240165631469979"/>
                    </c:manualLayout>
                  </c15:layout>
                  <c15:dlblFieldTable/>
                  <c15:showDataLabelsRange val="0"/>
                </c:ext>
              </c:extLst>
            </c:dLbl>
            <c:dLbl>
              <c:idx val="1"/>
              <c:layout>
                <c:manualLayout>
                  <c:x val="-1.3364471652448173E-2"/>
                  <c:y val="-0.28026769965651399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ln>
                          <a:noFill/>
                        </a:ln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984739D9-8EF9-42EC-B880-D9EB387EF2DC}" type="CATEGORYNAME">
                      <a:rPr lang="th-TH"/>
                      <a:pPr>
                        <a:defRPr>
                          <a:ln>
                            <a:noFill/>
                          </a:ln>
                        </a:defRPr>
                      </a:pPr>
                      <a:t>[CATEGORY NAME]</a:t>
                    </a:fld>
                    <a:r>
                      <a:rPr lang="th-TH" baseline="0"/>
                      <a:t>, </a:t>
                    </a:r>
                    <a:fld id="{E78A9496-C393-4885-87C0-4B177C32EC20}" type="VALUE">
                      <a:rPr lang="th-TH" baseline="0"/>
                      <a:pPr>
                        <a:defRPr>
                          <a:ln>
                            <a:noFill/>
                          </a:ln>
                        </a:defRPr>
                      </a:pPr>
                      <a:t>[VALUE]</a:t>
                    </a:fld>
                    <a:r>
                      <a:rPr lang="th-TH" baseline="0"/>
                      <a:t>ตัวชี้วัด </a:t>
                    </a:r>
                    <a:fld id="{950E4A05-DCC8-4EEC-ABED-C0E96390A8B2}" type="PERCENTAGE">
                      <a:rPr lang="th-TH" baseline="0"/>
                      <a:pPr>
                        <a:defRPr>
                          <a:ln>
                            <a:noFill/>
                          </a:ln>
                        </a:defRPr>
                      </a:pPr>
                      <a:t>[PERCENTAGE]</a:t>
                    </a:fld>
                    <a:endParaRPr lang="th-TH" baseline="0"/>
                  </a:p>
                </c:rich>
              </c:tx>
              <c:spPr>
                <a:solidFill>
                  <a:sysClr val="window" lastClr="FFFFFF"/>
                </a:solidFill>
                <a:ln w="9525" cap="flat" cmpd="sng" algn="ctr">
                  <a:solidFill>
                    <a:sysClr val="windowText" lastClr="000000">
                      <a:lumMod val="25000"/>
                      <a:lumOff val="75000"/>
                    </a:sysClr>
                  </a:solidFill>
                  <a:prstDash val="solid"/>
                  <a:round/>
                  <a:headEnd type="none" w="med" len="med"/>
                  <a:tailEnd type="none" w="med" len="med"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  <a:softEdge rad="0"/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ln>
                        <a:noFill/>
                      </a:ln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th-TH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>
                        <a:gd name="adj1" fmla="val -104753"/>
                        <a:gd name="adj2" fmla="val 38757"/>
                      </a:avLst>
                    </a:prstGeom>
                    <a:noFill/>
                    <a:ln>
                      <a:noFill/>
                    </a:ln>
                  </c15:spPr>
                  <c15:dlblFieldTable/>
                  <c15:showDataLabelsRange val="0"/>
                </c:ext>
              </c:extLst>
            </c:dLbl>
            <c:dLbl>
              <c:idx val="2"/>
              <c:layout>
                <c:manualLayout>
                  <c:x val="4.1123206261247935E-2"/>
                  <c:y val="0.11993512868769211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ln>
                          <a:noFill/>
                        </a:ln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984739D9-8EF9-42EC-B880-D9EB387EF2DC}" type="CATEGORYNAME">
                      <a:rPr lang="th-TH"/>
                      <a:pPr>
                        <a:defRPr>
                          <a:ln>
                            <a:noFill/>
                          </a:ln>
                        </a:defRPr>
                      </a:pPr>
                      <a:t>[CATEGORY NAME]</a:t>
                    </a:fld>
                    <a:r>
                      <a:rPr lang="th-TH" baseline="0"/>
                      <a:t>, </a:t>
                    </a:r>
                    <a:fld id="{E78A9496-C393-4885-87C0-4B177C32EC20}" type="VALUE">
                      <a:rPr lang="th-TH" baseline="0"/>
                      <a:pPr>
                        <a:defRPr>
                          <a:ln>
                            <a:noFill/>
                          </a:ln>
                        </a:defRPr>
                      </a:pPr>
                      <a:t>[VALUE]</a:t>
                    </a:fld>
                    <a:r>
                      <a:rPr lang="th-TH" baseline="0"/>
                      <a:t>ตัวชี้วัด </a:t>
                    </a:r>
                    <a:fld id="{950E4A05-DCC8-4EEC-ABED-C0E96390A8B2}" type="PERCENTAGE">
                      <a:rPr lang="th-TH" baseline="0"/>
                      <a:pPr>
                        <a:defRPr>
                          <a:ln>
                            <a:noFill/>
                          </a:ln>
                        </a:defRPr>
                      </a:pPr>
                      <a:t>[PERCENTAGE]</a:t>
                    </a:fld>
                    <a:endParaRPr lang="th-TH" baseline="0"/>
                  </a:p>
                </c:rich>
              </c:tx>
              <c:spPr>
                <a:solidFill>
                  <a:sysClr val="window" lastClr="FFFFFF"/>
                </a:solidFill>
                <a:ln w="9525" cap="flat" cmpd="sng" algn="ctr">
                  <a:solidFill>
                    <a:sysClr val="windowText" lastClr="000000">
                      <a:lumMod val="25000"/>
                      <a:lumOff val="75000"/>
                    </a:sysClr>
                  </a:solidFill>
                  <a:prstDash val="solid"/>
                  <a:round/>
                  <a:headEnd type="none" w="med" len="med"/>
                  <a:tailEnd type="none" w="med" len="med"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  <a:softEdge rad="0"/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ln>
                        <a:noFill/>
                      </a:ln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th-TH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>
                        <a:gd name="adj1" fmla="val 85062"/>
                        <a:gd name="adj2" fmla="val -137197"/>
                      </a:avLst>
                    </a:prstGeom>
                    <a:noFill/>
                    <a:ln>
                      <a:noFill/>
                    </a:ln>
                  </c15:spPr>
                  <c15:dlblFieldTable/>
                  <c15:showDataLabelsRange val="0"/>
                </c:ext>
              </c:extLst>
            </c:dLbl>
            <c:dLbl>
              <c:idx val="3"/>
              <c:layout>
                <c:manualLayout>
                  <c:x val="-7.2736813670196646E-2"/>
                  <c:y val="1.6214733608459715E-2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ln>
                          <a:noFill/>
                        </a:ln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984739D9-8EF9-42EC-B880-D9EB387EF2DC}" type="CATEGORYNAME">
                      <a:rPr lang="th-TH"/>
                      <a:pPr>
                        <a:defRPr>
                          <a:ln>
                            <a:noFill/>
                          </a:ln>
                        </a:defRPr>
                      </a:pPr>
                      <a:t>[CATEGORY NAME]</a:t>
                    </a:fld>
                    <a:r>
                      <a:rPr lang="th-TH" baseline="0"/>
                      <a:t>, </a:t>
                    </a:r>
                    <a:fld id="{E78A9496-C393-4885-87C0-4B177C32EC20}" type="VALUE">
                      <a:rPr lang="th-TH" baseline="0"/>
                      <a:pPr>
                        <a:defRPr>
                          <a:ln>
                            <a:noFill/>
                          </a:ln>
                        </a:defRPr>
                      </a:pPr>
                      <a:t>[VALUE]</a:t>
                    </a:fld>
                    <a:r>
                      <a:rPr lang="th-TH" baseline="0"/>
                      <a:t>ตัวชี้วัด </a:t>
                    </a:r>
                    <a:fld id="{950E4A05-DCC8-4EEC-ABED-C0E96390A8B2}" type="PERCENTAGE">
                      <a:rPr lang="th-TH" baseline="0"/>
                      <a:pPr>
                        <a:defRPr>
                          <a:ln>
                            <a:noFill/>
                          </a:ln>
                        </a:defRPr>
                      </a:pPr>
                      <a:t>[PERCENTAGE]</a:t>
                    </a:fld>
                    <a:endParaRPr lang="th-TH" baseline="0"/>
                  </a:p>
                </c:rich>
              </c:tx>
              <c:spPr>
                <a:solidFill>
                  <a:sysClr val="window" lastClr="FFFFFF"/>
                </a:solidFill>
                <a:ln w="9525" cap="flat" cmpd="sng" algn="ctr">
                  <a:solidFill>
                    <a:sysClr val="windowText" lastClr="000000">
                      <a:lumMod val="25000"/>
                      <a:lumOff val="75000"/>
                    </a:sysClr>
                  </a:solidFill>
                  <a:prstDash val="solid"/>
                  <a:round/>
                  <a:headEnd type="none" w="med" len="med"/>
                  <a:tailEnd type="none" w="med" len="med"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  <a:softEdge rad="0"/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ln>
                        <a:noFill/>
                      </a:ln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th-TH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>
                        <a:gd name="adj1" fmla="val 105931"/>
                        <a:gd name="adj2" fmla="val 68980"/>
                      </a:avLst>
                    </a:prstGeom>
                    <a:noFill/>
                    <a:ln>
                      <a:noFill/>
                    </a:ln>
                  </c15:spPr>
                  <c15:dlblFieldTable/>
                  <c15:showDataLabelsRange val="0"/>
                </c:ext>
              </c:extLst>
            </c:dLbl>
            <c:dLbl>
              <c:idx val="4"/>
              <c:layout>
                <c:manualLayout>
                  <c:x val="3.1073158622905057E-2"/>
                  <c:y val="-2.4512410225249207E-2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ln>
                          <a:noFill/>
                        </a:ln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984739D9-8EF9-42EC-B880-D9EB387EF2DC}" type="CATEGORYNAME">
                      <a:rPr lang="th-TH"/>
                      <a:pPr>
                        <a:defRPr>
                          <a:ln>
                            <a:noFill/>
                          </a:ln>
                        </a:defRPr>
                      </a:pPr>
                      <a:t>[CATEGORY NAME]</a:t>
                    </a:fld>
                    <a:r>
                      <a:rPr lang="th-TH" baseline="0"/>
                      <a:t>, </a:t>
                    </a:r>
                    <a:fld id="{E78A9496-C393-4885-87C0-4B177C32EC20}" type="VALUE">
                      <a:rPr lang="th-TH" baseline="0"/>
                      <a:pPr>
                        <a:defRPr>
                          <a:ln>
                            <a:noFill/>
                          </a:ln>
                        </a:defRPr>
                      </a:pPr>
                      <a:t>[VALUE]</a:t>
                    </a:fld>
                    <a:r>
                      <a:rPr lang="th-TH" baseline="0"/>
                      <a:t>ตัวชี้วัด </a:t>
                    </a:r>
                    <a:fld id="{950E4A05-DCC8-4EEC-ABED-C0E96390A8B2}" type="PERCENTAGE">
                      <a:rPr lang="th-TH" baseline="0"/>
                      <a:pPr>
                        <a:defRPr>
                          <a:ln>
                            <a:noFill/>
                          </a:ln>
                        </a:defRPr>
                      </a:pPr>
                      <a:t>[PERCENTAGE]</a:t>
                    </a:fld>
                    <a:endParaRPr lang="th-TH" baseline="0"/>
                  </a:p>
                </c:rich>
              </c:tx>
              <c:spPr>
                <a:solidFill>
                  <a:sysClr val="window" lastClr="FFFFFF"/>
                </a:solidFill>
                <a:ln w="9525" cap="flat" cmpd="sng" algn="ctr">
                  <a:solidFill>
                    <a:sysClr val="windowText" lastClr="000000">
                      <a:lumMod val="25000"/>
                      <a:lumOff val="75000"/>
                    </a:sysClr>
                  </a:solidFill>
                  <a:prstDash val="solid"/>
                  <a:round/>
                  <a:headEnd type="none" w="med" len="med"/>
                  <a:tailEnd type="none" w="med" len="med"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  <a:softEdge rad="0"/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ln>
                        <a:noFill/>
                      </a:ln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th-TH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>
                        <a:gd name="adj1" fmla="val 742"/>
                        <a:gd name="adj2" fmla="val 88454"/>
                      </a:avLst>
                    </a:prstGeom>
                    <a:noFill/>
                    <a:ln>
                      <a:noFill/>
                    </a:ln>
                  </c15:spPr>
                  <c15:dlblFieldTable/>
                  <c15:showDataLabelsRange val="0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  <a:softEdge rad="0"/>
              </a:effectLst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ln>
                      <a:noFill/>
                    </a:ln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th-TH"/>
              </a:p>
            </c:txPr>
            <c:dLblPos val="ctr"/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Sheet2!$B$32:$F$32</c:f>
              <c:strCache>
                <c:ptCount val="5"/>
                <c:pt idx="0">
                  <c:v>ต่ำกว่าเป้าหมาย</c:v>
                </c:pt>
                <c:pt idx="1">
                  <c:v>เป็นไปตามเป้าหมาย</c:v>
                </c:pt>
                <c:pt idx="2">
                  <c:v>สูงกว่าเป้าหมาย</c:v>
                </c:pt>
                <c:pt idx="3">
                  <c:v>อยู่ระหว่างดำเนินการ</c:v>
                </c:pt>
                <c:pt idx="4">
                  <c:v>ยกเลิก/เปลี่ยนโครงการ</c:v>
                </c:pt>
              </c:strCache>
            </c:strRef>
          </c:cat>
          <c:val>
            <c:numRef>
              <c:f>Sheet2!$B$33:$F$33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1"/>
          <c:order val="1"/>
          <c:tx>
            <c:strRef>
              <c:f>Sheet2!$A$34</c:f>
              <c:strCache>
                <c:ptCount val="1"/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tint val="50000"/>
                      <a:satMod val="300000"/>
                    </a:schemeClr>
                  </a:gs>
                  <a:gs pos="35000">
                    <a:schemeClr val="accent1">
                      <a:tint val="37000"/>
                      <a:satMod val="300000"/>
                    </a:schemeClr>
                  </a:gs>
                  <a:gs pos="100000">
                    <a:schemeClr val="accent1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>
                <a:noFill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/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tint val="50000"/>
                      <a:satMod val="300000"/>
                    </a:schemeClr>
                  </a:gs>
                  <a:gs pos="35000">
                    <a:schemeClr val="accent2">
                      <a:tint val="37000"/>
                      <a:satMod val="300000"/>
                    </a:schemeClr>
                  </a:gs>
                  <a:gs pos="100000">
                    <a:schemeClr val="accent2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>
                <a:noFill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/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tint val="50000"/>
                      <a:satMod val="300000"/>
                    </a:schemeClr>
                  </a:gs>
                  <a:gs pos="35000">
                    <a:schemeClr val="accent3">
                      <a:tint val="37000"/>
                      <a:satMod val="300000"/>
                    </a:schemeClr>
                  </a:gs>
                  <a:gs pos="100000">
                    <a:schemeClr val="accent3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>
                <a:noFill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/>
            </c:spPr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tint val="50000"/>
                      <a:satMod val="300000"/>
                    </a:schemeClr>
                  </a:gs>
                  <a:gs pos="35000">
                    <a:schemeClr val="accent4">
                      <a:tint val="37000"/>
                      <a:satMod val="300000"/>
                    </a:schemeClr>
                  </a:gs>
                  <a:gs pos="100000">
                    <a:schemeClr val="accent4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>
                <a:noFill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/>
            </c:spPr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tint val="50000"/>
                      <a:satMod val="300000"/>
                    </a:schemeClr>
                  </a:gs>
                  <a:gs pos="35000">
                    <a:schemeClr val="accent5">
                      <a:tint val="37000"/>
                      <a:satMod val="300000"/>
                    </a:schemeClr>
                  </a:gs>
                  <a:gs pos="100000">
                    <a:schemeClr val="accent5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>
                <a:noFill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th-TH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1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Sheet2!$B$32:$F$32</c:f>
              <c:strCache>
                <c:ptCount val="5"/>
                <c:pt idx="0">
                  <c:v>ต่ำกว่าเป้าหมาย</c:v>
                </c:pt>
                <c:pt idx="1">
                  <c:v>เป็นไปตามเป้าหมาย</c:v>
                </c:pt>
                <c:pt idx="2">
                  <c:v>สูงกว่าเป้าหมาย</c:v>
                </c:pt>
                <c:pt idx="3">
                  <c:v>อยู่ระหว่างดำเนินการ</c:v>
                </c:pt>
                <c:pt idx="4">
                  <c:v>ยกเลิก/เปลี่ยนโครงการ</c:v>
                </c:pt>
              </c:strCache>
            </c:strRef>
          </c:cat>
          <c:val>
            <c:numRef>
              <c:f>Sheet2!$B$34:$F$34</c:f>
              <c:numCache>
                <c:formatCode>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 sz="1200"/>
              <a:t>ยุทธศาสตร์ที่ 3 การเพิ่มคุณภาพและประสิทธิภาพการดำเนินงานตามภารกิจ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7.8787878787878782E-2"/>
          <c:y val="0.24012762762762763"/>
          <c:w val="0.86363636363636365"/>
          <c:h val="0.63646727436097517"/>
        </c:manualLayout>
      </c:layout>
      <c:pie3DChart>
        <c:varyColors val="1"/>
        <c:ser>
          <c:idx val="0"/>
          <c:order val="0"/>
          <c:tx>
            <c:strRef>
              <c:f>Sheet1!$K$4:$L$4</c:f>
              <c:strCache>
                <c:ptCount val="2"/>
                <c:pt idx="0">
                  <c:v>ยุทธศาสตร์ที่ 3</c:v>
                </c:pt>
              </c:strCache>
            </c:strRef>
          </c:tx>
          <c:spPr>
            <a:pattFill prst="pct70">
              <a:fgClr>
                <a:schemeClr val="bg2">
                  <a:lumMod val="75000"/>
                </a:schemeClr>
              </a:fgClr>
              <a:bgClr>
                <a:schemeClr val="bg1"/>
              </a:bgClr>
            </a:pattFill>
          </c:spPr>
          <c:dPt>
            <c:idx val="0"/>
            <c:bubble3D val="0"/>
            <c:spPr>
              <a:pattFill prst="pct20">
                <a:fgClr>
                  <a:schemeClr val="bg2">
                    <a:lumMod val="75000"/>
                  </a:schemeClr>
                </a:fgClr>
                <a:bgClr>
                  <a:schemeClr val="bg1"/>
                </a:bgClr>
              </a:pattFill>
              <a:ln>
                <a:noFill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/>
            </c:spPr>
          </c:dPt>
          <c:dPt>
            <c:idx val="1"/>
            <c:bubble3D val="0"/>
            <c:spPr>
              <a:pattFill prst="pct70">
                <a:fgClr>
                  <a:schemeClr val="bg2">
                    <a:lumMod val="75000"/>
                  </a:schemeClr>
                </a:fgClr>
                <a:bgClr>
                  <a:schemeClr val="bg1"/>
                </a:bgClr>
              </a:pattFill>
              <a:ln>
                <a:noFill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/>
            </c:spPr>
          </c:dPt>
          <c:dPt>
            <c:idx val="2"/>
            <c:bubble3D val="0"/>
            <c:spPr>
              <a:pattFill prst="dkVert">
                <a:fgClr>
                  <a:schemeClr val="bg2">
                    <a:lumMod val="75000"/>
                  </a:schemeClr>
                </a:fgClr>
                <a:bgClr>
                  <a:schemeClr val="bg1"/>
                </a:bgClr>
              </a:pattFill>
              <a:ln>
                <a:noFill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/>
            </c:spPr>
          </c:dPt>
          <c:dLbls>
            <c:dLbl>
              <c:idx val="0"/>
              <c:layout>
                <c:manualLayout>
                  <c:x val="8.7168838593109102E-2"/>
                  <c:y val="-2.9854928264685769E-3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200" b="0" i="0" u="none" strike="noStrike" kern="1200" baseline="0">
                        <a:solidFill>
                          <a:schemeClr val="tx1">
                            <a:lumMod val="65000"/>
                            <a:lumOff val="35000"/>
                          </a:schemeClr>
                        </a:solidFill>
                        <a:latin typeface="TH SarabunPSK" panose="020B0500040200020003" pitchFamily="34" charset="-34"/>
                        <a:ea typeface="+mn-ea"/>
                        <a:cs typeface="TH SarabunPSK" panose="020B0500040200020003" pitchFamily="34" charset="-34"/>
                      </a:defRPr>
                    </a:pPr>
                    <a:r>
                      <a:rPr lang="th-TH" sz="1200">
                        <a:latin typeface="TH SarabunPSK" panose="020B0500040200020003" pitchFamily="34" charset="-34"/>
                        <a:cs typeface="TH SarabunPSK" panose="020B0500040200020003" pitchFamily="34" charset="-34"/>
                      </a:rPr>
                      <a:t>ดำเนินการแล้ว</a:t>
                    </a:r>
                    <a:fld id="{A2351017-7DED-498E-B65A-74360BFF2B00}" type="VALUE">
                      <a:rPr lang="en-US" sz="1200">
                        <a:latin typeface="TH SarabunPSK" panose="020B0500040200020003" pitchFamily="34" charset="-34"/>
                        <a:cs typeface="TH SarabunPSK" panose="020B0500040200020003" pitchFamily="34" charset="-34"/>
                      </a:rPr>
                      <a:pPr>
                        <a:defRPr sz="1200">
                          <a:latin typeface="TH SarabunPSK" panose="020B0500040200020003" pitchFamily="34" charset="-34"/>
                          <a:cs typeface="TH SarabunPSK" panose="020B0500040200020003" pitchFamily="34" charset="-34"/>
                        </a:defRPr>
                      </a:pPr>
                      <a:t>[VALUE]</a:t>
                    </a:fld>
                    <a:r>
                      <a:rPr lang="en-US" sz="1200">
                        <a:latin typeface="TH SarabunPSK" panose="020B0500040200020003" pitchFamily="34" charset="-34"/>
                        <a:cs typeface="TH SarabunPSK" panose="020B0500040200020003" pitchFamily="34" charset="-34"/>
                      </a:rPr>
                      <a:t>โครงการ</a:t>
                    </a:r>
                    <a:r>
                      <a:rPr lang="en-US" sz="1200" baseline="0">
                        <a:latin typeface="TH SarabunPSK" panose="020B0500040200020003" pitchFamily="34" charset="-34"/>
                        <a:cs typeface="TH SarabunPSK" panose="020B0500040200020003" pitchFamily="34" charset="-34"/>
                      </a:rPr>
                      <a:t>, 85%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2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TH SarabunPSK" panose="020B0500040200020003" pitchFamily="34" charset="-34"/>
                      <a:ea typeface="+mn-ea"/>
                      <a:cs typeface="TH SarabunPSK" panose="020B0500040200020003" pitchFamily="34" charset="-34"/>
                    </a:defRPr>
                  </a:pPr>
                  <a:endParaRPr lang="th-TH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4365989426202488"/>
                      <c:h val="0.19893297651519051"/>
                    </c:manualLayout>
                  </c15:layout>
                  <c15:dlblFieldTable/>
                  <c15:showDataLabelsRange val="0"/>
                </c:ext>
              </c:extLst>
            </c:dLbl>
            <c:dLbl>
              <c:idx val="1"/>
              <c:layout>
                <c:manualLayout>
                  <c:x val="-0.1025786128880154"/>
                  <c:y val="4.2002715622832983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200" b="0" i="0" u="none" strike="noStrike" kern="1200" baseline="0">
                        <a:solidFill>
                          <a:schemeClr val="tx1">
                            <a:lumMod val="65000"/>
                            <a:lumOff val="35000"/>
                          </a:schemeClr>
                        </a:solidFill>
                        <a:latin typeface="TH SarabunPSK" panose="020B0500040200020003" pitchFamily="34" charset="-34"/>
                        <a:ea typeface="+mn-ea"/>
                        <a:cs typeface="TH SarabunPSK" panose="020B0500040200020003" pitchFamily="34" charset="-34"/>
                      </a:defRPr>
                    </a:pPr>
                    <a:r>
                      <a:rPr lang="th-TH" sz="1200">
                        <a:latin typeface="TH SarabunPSK" panose="020B0500040200020003" pitchFamily="34" charset="-34"/>
                        <a:cs typeface="TH SarabunPSK" panose="020B0500040200020003" pitchFamily="34" charset="-34"/>
                      </a:rPr>
                      <a:t>ยกเลิก      </a:t>
                    </a:r>
                    <a:r>
                      <a:rPr lang="th-TH" sz="1200" baseline="0">
                        <a:latin typeface="TH SarabunPSK" panose="020B0500040200020003" pitchFamily="34" charset="-34"/>
                        <a:cs typeface="TH SarabunPSK" panose="020B0500040200020003" pitchFamily="34" charset="-34"/>
                      </a:rPr>
                      <a:t> 4</a:t>
                    </a:r>
                    <a:r>
                      <a:rPr lang="th-TH" sz="1200">
                        <a:latin typeface="TH SarabunPSK" panose="020B0500040200020003" pitchFamily="34" charset="-34"/>
                        <a:cs typeface="TH SarabunPSK" panose="020B0500040200020003" pitchFamily="34" charset="-34"/>
                      </a:rPr>
                      <a:t>โครงการ </a:t>
                    </a:r>
                    <a:r>
                      <a:rPr lang="th-TH" sz="1200" baseline="0">
                        <a:latin typeface="TH SarabunPSK" panose="020B0500040200020003" pitchFamily="34" charset="-34"/>
                        <a:cs typeface="TH SarabunPSK" panose="020B0500040200020003" pitchFamily="34" charset="-34"/>
                      </a:rPr>
                      <a:t> 10%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2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TH SarabunPSK" panose="020B0500040200020003" pitchFamily="34" charset="-34"/>
                      <a:ea typeface="+mn-ea"/>
                      <a:cs typeface="TH SarabunPSK" panose="020B0500040200020003" pitchFamily="34" charset="-34"/>
                    </a:defRPr>
                  </a:pPr>
                  <a:endParaRPr lang="th-TH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1913673747856239"/>
                      <c:h val="0.23979094116503413"/>
                    </c:manualLayout>
                  </c15:layout>
                </c:ext>
              </c:extLst>
            </c:dLbl>
            <c:dLbl>
              <c:idx val="2"/>
              <c:layout>
                <c:manualLayout>
                  <c:x val="0.20186977128292549"/>
                  <c:y val="-3.2498868329499817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200" b="0" i="0" u="none" strike="noStrike" kern="1200" baseline="0">
                        <a:solidFill>
                          <a:schemeClr val="tx1">
                            <a:lumMod val="65000"/>
                            <a:lumOff val="35000"/>
                          </a:schemeClr>
                        </a:solidFill>
                        <a:latin typeface="TH SarabunPSK" panose="020B0500040200020003" pitchFamily="34" charset="-34"/>
                        <a:ea typeface="+mn-ea"/>
                        <a:cs typeface="TH SarabunPSK" panose="020B0500040200020003" pitchFamily="34" charset="-34"/>
                      </a:defRPr>
                    </a:pPr>
                    <a:r>
                      <a:rPr lang="th-TH"/>
                      <a:t>ยังไม่แล้วเสร็จ  2</a:t>
                    </a:r>
                    <a:r>
                      <a:rPr lang="th-TH" baseline="0"/>
                      <a:t> </a:t>
                    </a:r>
                    <a:r>
                      <a:rPr lang="th-TH"/>
                      <a:t>โครงการ</a:t>
                    </a:r>
                    <a:r>
                      <a:rPr lang="th-TH" baseline="0"/>
                      <a:t> 5%</a:t>
                    </a:r>
                    <a:endParaRPr lang="th-TH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2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TH SarabunPSK" panose="020B0500040200020003" pitchFamily="34" charset="-34"/>
                      <a:ea typeface="+mn-ea"/>
                      <a:cs typeface="TH SarabunPSK" panose="020B0500040200020003" pitchFamily="34" charset="-34"/>
                    </a:defRPr>
                  </a:pPr>
                  <a:endParaRPr lang="th-TH"/>
                </a:p>
              </c:txPr>
              <c:dLblPos val="bestFit"/>
              <c:showLegendKey val="0"/>
              <c:showVal val="0"/>
              <c:showCatName val="0"/>
              <c:showSerName val="1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241521975889739"/>
                      <c:h val="7.4219317356572251E-2"/>
                    </c:manualLayout>
                  </c15:layout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H SarabunPSK" panose="020B0500040200020003" pitchFamily="34" charset="-34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1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Sheet1!$M$3:$O$3</c:f>
              <c:strCache>
                <c:ptCount val="3"/>
                <c:pt idx="0">
                  <c:v>ดำเนินการ</c:v>
                </c:pt>
                <c:pt idx="1">
                  <c:v>ยกเลิก</c:v>
                </c:pt>
                <c:pt idx="2">
                  <c:v>ยังไม่แล้วเสร็จ</c:v>
                </c:pt>
              </c:strCache>
            </c:strRef>
          </c:cat>
          <c:val>
            <c:numRef>
              <c:f>Sheet1!$M$4:$O$4</c:f>
              <c:numCache>
                <c:formatCode>General</c:formatCode>
                <c:ptCount val="3"/>
                <c:pt idx="0">
                  <c:v>33</c:v>
                </c:pt>
                <c:pt idx="1">
                  <c:v>4</c:v>
                </c:pt>
                <c:pt idx="2">
                  <c:v>2</c:v>
                </c:pt>
              </c:numCache>
            </c:numRef>
          </c:val>
        </c:ser>
        <c:ser>
          <c:idx val="1"/>
          <c:order val="1"/>
          <c:tx>
            <c:strRef>
              <c:f>Sheet1!$O$3</c:f>
              <c:strCache>
                <c:ptCount val="1"/>
                <c:pt idx="0">
                  <c:v>ยังไม่แล้วเสร็จ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tint val="50000"/>
                      <a:satMod val="300000"/>
                    </a:schemeClr>
                  </a:gs>
                  <a:gs pos="35000">
                    <a:schemeClr val="accent1">
                      <a:tint val="37000"/>
                      <a:satMod val="300000"/>
                    </a:schemeClr>
                  </a:gs>
                  <a:gs pos="100000">
                    <a:schemeClr val="accent1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>
                <a:noFill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/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tint val="50000"/>
                      <a:satMod val="300000"/>
                    </a:schemeClr>
                  </a:gs>
                  <a:gs pos="35000">
                    <a:schemeClr val="accent2">
                      <a:tint val="37000"/>
                      <a:satMod val="300000"/>
                    </a:schemeClr>
                  </a:gs>
                  <a:gs pos="100000">
                    <a:schemeClr val="accent2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>
                <a:noFill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th-TH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1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Sheet1!$M$3:$O$3</c:f>
              <c:strCache>
                <c:ptCount val="3"/>
                <c:pt idx="0">
                  <c:v>ดำเนินการ</c:v>
                </c:pt>
                <c:pt idx="1">
                  <c:v>ยกเลิก</c:v>
                </c:pt>
                <c:pt idx="2">
                  <c:v>ยังไม่แล้วเสร็จ</c:v>
                </c:pt>
              </c:strCache>
            </c:strRef>
          </c:cat>
          <c:val>
            <c:numRef>
              <c:f>Sheet1!$O$4:$O$5</c:f>
              <c:numCache>
                <c:formatCode>0%</c:formatCode>
                <c:ptCount val="2"/>
                <c:pt idx="0" formatCode="General">
                  <c:v>2</c:v>
                </c:pt>
                <c:pt idx="1">
                  <c:v>4.7619047619047616E-2</c:v>
                </c:pt>
              </c:numCache>
            </c:numRef>
          </c:val>
        </c:ser>
        <c:ser>
          <c:idx val="2"/>
          <c:order val="2"/>
          <c:tx>
            <c:strRef>
              <c:f>Sheet1!$O$3:$O$5</c:f>
              <c:strCache>
                <c:ptCount val="1"/>
                <c:pt idx="0">
                  <c:v>ยังไม่แล้วเสร็จ 2 5%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tint val="50000"/>
                      <a:satMod val="300000"/>
                    </a:schemeClr>
                  </a:gs>
                  <a:gs pos="35000">
                    <a:schemeClr val="accent1">
                      <a:tint val="37000"/>
                      <a:satMod val="300000"/>
                    </a:schemeClr>
                  </a:gs>
                  <a:gs pos="100000">
                    <a:schemeClr val="accent1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>
                <a:noFill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th-TH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1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Lit>
              <c:formatCode>General</c:formatCode>
              <c:ptCount val="1"/>
              <c:pt idx="0">
                <c:v>1</c:v>
              </c:pt>
            </c:numLit>
          </c:val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rnd" cmpd="sng" algn="ctr">
      <a:solidFill>
        <a:schemeClr val="tx1">
          <a:lumMod val="15000"/>
          <a:lumOff val="85000"/>
        </a:schemeClr>
      </a:solidFill>
      <a:bevel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500" b="1" i="0" u="none" strike="noStrike" kern="1200" cap="none" spc="20" baseline="0">
                <a:solidFill>
                  <a:sysClr val="windowText" lastClr="000000"/>
                </a:solidFill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defRPr>
            </a:pPr>
            <a:r>
              <a:rPr lang="th-TH" sz="1500" b="1">
                <a:solidFill>
                  <a:sysClr val="windowText" lastClr="00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ยุทธศาสตร์ที่ 4</a:t>
            </a:r>
            <a:r>
              <a:rPr lang="en-US" sz="1500" b="1">
                <a:solidFill>
                  <a:sysClr val="windowText" lastClr="00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</a:t>
            </a:r>
            <a:r>
              <a:rPr lang="th-TH" sz="1500" b="1">
                <a:solidFill>
                  <a:sysClr val="windowText" lastClr="00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การใช้หลักธรรมาภิบาลในการบริหารจัดการอย่างยั่งยืน</a:t>
            </a:r>
          </a:p>
        </c:rich>
      </c:tx>
      <c:layout>
        <c:manualLayout>
          <c:xMode val="edge"/>
          <c:yMode val="edge"/>
          <c:x val="0.10644444444444445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none" spc="20" baseline="0">
              <a:solidFill>
                <a:sysClr val="windowText" lastClr="000000"/>
              </a:solidFill>
              <a:latin typeface="TH SarabunPSK" panose="020B0500040200020003" pitchFamily="34" charset="-34"/>
              <a:ea typeface="+mn-ea"/>
              <a:cs typeface="TH SarabunPSK" panose="020B0500040200020003" pitchFamily="34" charset="-34"/>
            </a:defRPr>
          </a:pPr>
          <a:endParaRPr lang="th-TH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Sheet1!$K$7:$L$7</c:f>
              <c:strCache>
                <c:ptCount val="2"/>
                <c:pt idx="0">
                  <c:v>ยุทธศาสตร์ที่ 4</c:v>
                </c:pt>
              </c:strCache>
            </c:strRef>
          </c:tx>
          <c:spPr>
            <a:pattFill prst="pct10">
              <a:fgClr>
                <a:schemeClr val="bg2">
                  <a:lumMod val="75000"/>
                </a:schemeClr>
              </a:fgClr>
              <a:bgClr>
                <a:schemeClr val="bg1"/>
              </a:bgClr>
            </a:pattFill>
          </c:spPr>
          <c:dPt>
            <c:idx val="0"/>
            <c:bubble3D val="0"/>
            <c:spPr>
              <a:pattFill prst="dotDmnd">
                <a:fgClr>
                  <a:schemeClr val="tx1"/>
                </a:fgClr>
                <a:bgClr>
                  <a:schemeClr val="bg1"/>
                </a:bgClr>
              </a:pattFill>
              <a:ln>
                <a:noFill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/>
            </c:spPr>
          </c:dPt>
          <c:dPt>
            <c:idx val="1"/>
            <c:bubble3D val="0"/>
            <c:spPr>
              <a:pattFill prst="pct60">
                <a:fgClr>
                  <a:schemeClr val="tx1"/>
                </a:fgClr>
                <a:bgClr>
                  <a:schemeClr val="bg1"/>
                </a:bgClr>
              </a:pattFill>
              <a:ln>
                <a:noFill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/>
            </c:spPr>
          </c:dPt>
          <c:dPt>
            <c:idx val="2"/>
            <c:bubble3D val="0"/>
            <c:spPr>
              <a:pattFill prst="pct70">
                <a:fgClr>
                  <a:schemeClr val="bg2">
                    <a:lumMod val="75000"/>
                  </a:schemeClr>
                </a:fgClr>
                <a:bgClr>
                  <a:schemeClr val="bg1"/>
                </a:bgClr>
              </a:pattFill>
              <a:ln>
                <a:noFill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/>
            </c:spPr>
          </c:dPt>
          <c:dLbls>
            <c:dLbl>
              <c:idx val="0"/>
              <c:layout>
                <c:manualLayout>
                  <c:x val="0.14912300436129686"/>
                  <c:y val="-0.1504627806940799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100" b="0" i="0" u="none" strike="noStrike" kern="1200" baseline="0">
                        <a:solidFill>
                          <a:schemeClr val="tx1">
                            <a:lumMod val="65000"/>
                            <a:lumOff val="35000"/>
                          </a:schemeClr>
                        </a:solidFill>
                        <a:latin typeface="TH SarabunPSK" panose="020B0500040200020003" pitchFamily="34" charset="-34"/>
                        <a:ea typeface="+mn-ea"/>
                        <a:cs typeface="TH SarabunPSK" panose="020B0500040200020003" pitchFamily="34" charset="-34"/>
                      </a:defRPr>
                    </a:pPr>
                    <a:r>
                      <a:rPr lang="th-TH" sz="1100">
                        <a:latin typeface="TH SarabunPSK" panose="020B0500040200020003" pitchFamily="34" charset="-34"/>
                        <a:cs typeface="TH SarabunPSK" panose="020B0500040200020003" pitchFamily="34" charset="-34"/>
                      </a:rPr>
                      <a:t>โครงการที่ดำเนินการ</a:t>
                    </a:r>
                    <a:r>
                      <a:rPr lang="th-TH" sz="1100" baseline="0">
                        <a:latin typeface="TH SarabunPSK" panose="020B0500040200020003" pitchFamily="34" charset="-34"/>
                        <a:cs typeface="TH SarabunPSK" panose="020B0500040200020003" pitchFamily="34" charset="-34"/>
                      </a:rPr>
                      <a:t> </a:t>
                    </a:r>
                    <a:fld id="{09223ECD-FAB6-48BF-8D9B-739B11056FCE}" type="VALUE">
                      <a:rPr lang="en-US" sz="1100">
                        <a:latin typeface="TH SarabunPSK" panose="020B0500040200020003" pitchFamily="34" charset="-34"/>
                        <a:cs typeface="TH SarabunPSK" panose="020B0500040200020003" pitchFamily="34" charset="-34"/>
                      </a:rPr>
                      <a:pPr>
                        <a:defRPr sz="1100">
                          <a:latin typeface="TH SarabunPSK" panose="020B0500040200020003" pitchFamily="34" charset="-34"/>
                          <a:cs typeface="TH SarabunPSK" panose="020B0500040200020003" pitchFamily="34" charset="-34"/>
                        </a:defRPr>
                      </a:pPr>
                      <a:t>[VALUE]</a:t>
                    </a:fld>
                    <a:r>
                      <a:rPr lang="en-US" sz="1100">
                        <a:latin typeface="TH SarabunPSK" panose="020B0500040200020003" pitchFamily="34" charset="-34"/>
                        <a:cs typeface="TH SarabunPSK" panose="020B0500040200020003" pitchFamily="34" charset="-34"/>
                      </a:rPr>
                      <a:t>โครงการ 85%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1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TH SarabunPSK" panose="020B0500040200020003" pitchFamily="34" charset="-34"/>
                      <a:ea typeface="+mn-ea"/>
                      <a:cs typeface="TH SarabunPSK" panose="020B0500040200020003" pitchFamily="34" charset="-34"/>
                    </a:defRPr>
                  </a:pPr>
                  <a:endParaRPr lang="th-TH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29680895151264"/>
                      <c:h val="0.17259295713035869"/>
                    </c:manualLayout>
                  </c15:layout>
                  <c15:dlblFieldTable/>
                  <c15:showDataLabelsRange val="0"/>
                </c:ext>
              </c:extLst>
            </c:dLbl>
            <c:dLbl>
              <c:idx val="1"/>
              <c:layout>
                <c:manualLayout>
                  <c:x val="-0.17919809365934522"/>
                  <c:y val="0.1689816637503645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100" b="0" i="0" u="none" strike="noStrike" kern="1200" baseline="0">
                        <a:solidFill>
                          <a:sysClr val="windowText" lastClr="000000"/>
                        </a:solidFill>
                        <a:latin typeface="TH SarabunPSK" panose="020B0500040200020003" pitchFamily="34" charset="-34"/>
                        <a:ea typeface="+mn-ea"/>
                        <a:cs typeface="TH SarabunPSK" panose="020B0500040200020003" pitchFamily="34" charset="-34"/>
                      </a:defRPr>
                    </a:pPr>
                    <a:r>
                      <a:rPr lang="th-TH" sz="1100">
                        <a:solidFill>
                          <a:sysClr val="windowText" lastClr="000000"/>
                        </a:solidFill>
                        <a:latin typeface="TH SarabunPSK" panose="020B0500040200020003" pitchFamily="34" charset="-34"/>
                        <a:cs typeface="TH SarabunPSK" panose="020B0500040200020003" pitchFamily="34" charset="-34"/>
                      </a:rPr>
                      <a:t>ยกเลิกโครงการ</a:t>
                    </a:r>
                    <a:r>
                      <a:rPr lang="th-TH" sz="1100" baseline="0">
                        <a:solidFill>
                          <a:sysClr val="windowText" lastClr="000000"/>
                        </a:solidFill>
                        <a:latin typeface="TH SarabunPSK" panose="020B0500040200020003" pitchFamily="34" charset="-34"/>
                        <a:cs typeface="TH SarabunPSK" panose="020B0500040200020003" pitchFamily="34" charset="-34"/>
                      </a:rPr>
                      <a:t>  </a:t>
                    </a:r>
                    <a:fld id="{2C054E00-F4E5-412F-9B1A-D6A276E9F900}" type="VALUE">
                      <a:rPr lang="en-US" sz="1100">
                        <a:solidFill>
                          <a:sysClr val="windowText" lastClr="000000"/>
                        </a:solidFill>
                        <a:latin typeface="TH SarabunPSK" panose="020B0500040200020003" pitchFamily="34" charset="-34"/>
                        <a:cs typeface="TH SarabunPSK" panose="020B0500040200020003" pitchFamily="34" charset="-34"/>
                      </a:rPr>
                      <a:pPr>
                        <a:defRPr sz="1100">
                          <a:solidFill>
                            <a:sysClr val="windowText" lastClr="000000"/>
                          </a:solidFill>
                          <a:latin typeface="TH SarabunPSK" panose="020B0500040200020003" pitchFamily="34" charset="-34"/>
                          <a:cs typeface="TH SarabunPSK" panose="020B0500040200020003" pitchFamily="34" charset="-34"/>
                        </a:defRPr>
                      </a:pPr>
                      <a:t>[VALUE]</a:t>
                    </a:fld>
                    <a:endParaRPr lang="en-US" sz="1100">
                      <a:solidFill>
                        <a:sysClr val="windowText" lastClr="000000"/>
                      </a:solidFill>
                      <a:latin typeface="TH SarabunPSK" panose="020B0500040200020003" pitchFamily="34" charset="-34"/>
                      <a:cs typeface="TH SarabunPSK" panose="020B0500040200020003" pitchFamily="34" charset="-34"/>
                    </a:endParaRPr>
                  </a:p>
                  <a:p>
                    <a:pPr>
                      <a:defRPr sz="1100">
                        <a:solidFill>
                          <a:sysClr val="windowText" lastClr="000000"/>
                        </a:solidFill>
                        <a:latin typeface="TH SarabunPSK" panose="020B0500040200020003" pitchFamily="34" charset="-34"/>
                        <a:cs typeface="TH SarabunPSK" panose="020B0500040200020003" pitchFamily="34" charset="-34"/>
                      </a:defRPr>
                    </a:pPr>
                    <a:r>
                      <a:rPr lang="en-US" sz="1100">
                        <a:solidFill>
                          <a:sysClr val="windowText" lastClr="000000"/>
                        </a:solidFill>
                        <a:latin typeface="TH SarabunPSK" panose="020B0500040200020003" pitchFamily="34" charset="-34"/>
                        <a:cs typeface="TH SarabunPSK" panose="020B0500040200020003" pitchFamily="34" charset="-34"/>
                      </a:rPr>
                      <a:t>โครงการ 11%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100" b="0" i="0" u="none" strike="noStrike" kern="1200" baseline="0">
                      <a:solidFill>
                        <a:sysClr val="windowText" lastClr="000000"/>
                      </a:solidFill>
                      <a:latin typeface="TH SarabunPSK" panose="020B0500040200020003" pitchFamily="34" charset="-34"/>
                      <a:ea typeface="+mn-ea"/>
                      <a:cs typeface="TH SarabunPSK" panose="020B0500040200020003" pitchFamily="34" charset="-34"/>
                    </a:defRPr>
                  </a:pPr>
                  <a:endParaRPr lang="th-TH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3820002762812542"/>
                      <c:h val="0.23814814814814814"/>
                    </c:manualLayout>
                  </c15:layout>
                  <c15:dlblFieldTable/>
                  <c15:showDataLabelsRange val="0"/>
                </c:ext>
              </c:extLst>
            </c:dLbl>
            <c:dLbl>
              <c:idx val="2"/>
              <c:layout>
                <c:manualLayout>
                  <c:x val="4.0092850806843543E-2"/>
                  <c:y val="-6.8226120857699801E-3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100" b="0" i="0" u="none" strike="noStrike" kern="1200" baseline="0">
                        <a:solidFill>
                          <a:schemeClr val="tx1">
                            <a:lumMod val="65000"/>
                            <a:lumOff val="35000"/>
                          </a:schemeClr>
                        </a:solidFill>
                        <a:latin typeface="TH SarabunPSK" panose="020B0500040200020003" pitchFamily="34" charset="-34"/>
                        <a:ea typeface="+mn-ea"/>
                        <a:cs typeface="TH SarabunPSK" panose="020B0500040200020003" pitchFamily="34" charset="-34"/>
                      </a:defRPr>
                    </a:pPr>
                    <a:fld id="{BE34B6FB-D9D5-4720-B4B3-0FD737A2C383}" type="CATEGORYNAME">
                      <a:rPr lang="th-TH" sz="1100">
                        <a:latin typeface="TH SarabunPSK" panose="020B0500040200020003" pitchFamily="34" charset="-34"/>
                        <a:cs typeface="TH SarabunPSK" panose="020B0500040200020003" pitchFamily="34" charset="-34"/>
                      </a:rPr>
                      <a:pPr>
                        <a:defRPr sz="1100">
                          <a:latin typeface="TH SarabunPSK" panose="020B0500040200020003" pitchFamily="34" charset="-34"/>
                          <a:cs typeface="TH SarabunPSK" panose="020B0500040200020003" pitchFamily="34" charset="-34"/>
                        </a:defRPr>
                      </a:pPr>
                      <a:t>[CATEGORY NAME]</a:t>
                    </a:fld>
                    <a:r>
                      <a:rPr lang="th-TH" sz="1100" baseline="0">
                        <a:latin typeface="TH SarabunPSK" panose="020B0500040200020003" pitchFamily="34" charset="-34"/>
                        <a:cs typeface="TH SarabunPSK" panose="020B0500040200020003" pitchFamily="34" charset="-34"/>
                      </a:rPr>
                      <a:t>, </a:t>
                    </a:r>
                    <a:fld id="{35D71102-BD4D-45B9-BA55-D3AC5C8D9A33}" type="VALUE">
                      <a:rPr lang="th-TH" sz="1100" baseline="0">
                        <a:latin typeface="TH SarabunPSK" panose="020B0500040200020003" pitchFamily="34" charset="-34"/>
                        <a:cs typeface="TH SarabunPSK" panose="020B0500040200020003" pitchFamily="34" charset="-34"/>
                      </a:rPr>
                      <a:pPr>
                        <a:defRPr sz="1100">
                          <a:latin typeface="TH SarabunPSK" panose="020B0500040200020003" pitchFamily="34" charset="-34"/>
                          <a:cs typeface="TH SarabunPSK" panose="020B0500040200020003" pitchFamily="34" charset="-34"/>
                        </a:defRPr>
                      </a:pPr>
                      <a:t>[VALUE]</a:t>
                    </a:fld>
                    <a:r>
                      <a:rPr lang="th-TH" sz="1100" baseline="0">
                        <a:latin typeface="TH SarabunPSK" panose="020B0500040200020003" pitchFamily="34" charset="-34"/>
                        <a:cs typeface="TH SarabunPSK" panose="020B0500040200020003" pitchFamily="34" charset="-34"/>
                      </a:rPr>
                      <a:t> โครงการ, </a:t>
                    </a:r>
                    <a:fld id="{30968674-B45B-4A59-BEDA-31B4F633C4D8}" type="PERCENTAGE">
                      <a:rPr lang="th-TH" sz="1100" baseline="0">
                        <a:latin typeface="TH SarabunPSK" panose="020B0500040200020003" pitchFamily="34" charset="-34"/>
                        <a:cs typeface="TH SarabunPSK" panose="020B0500040200020003" pitchFamily="34" charset="-34"/>
                      </a:rPr>
                      <a:pPr>
                        <a:defRPr sz="1100">
                          <a:latin typeface="TH SarabunPSK" panose="020B0500040200020003" pitchFamily="34" charset="-34"/>
                          <a:cs typeface="TH SarabunPSK" panose="020B0500040200020003" pitchFamily="34" charset="-34"/>
                        </a:defRPr>
                      </a:pPr>
                      <a:t>[PERCENTAGE]</a:t>
                    </a:fld>
                    <a:endParaRPr lang="th-TH" sz="1100" baseline="0">
                      <a:latin typeface="TH SarabunPSK" panose="020B0500040200020003" pitchFamily="34" charset="-34"/>
                      <a:cs typeface="TH SarabunPSK" panose="020B0500040200020003" pitchFamily="34" charset="-34"/>
                    </a:endParaRP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1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TH SarabunPSK" panose="020B0500040200020003" pitchFamily="34" charset="-34"/>
                      <a:ea typeface="+mn-ea"/>
                      <a:cs typeface="TH SarabunPSK" panose="020B0500040200020003" pitchFamily="34" charset="-34"/>
                    </a:defRPr>
                  </a:pPr>
                  <a:endParaRPr lang="th-TH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878745625546803"/>
                      <c:h val="9.451029147672331E-2"/>
                    </c:manualLayout>
                  </c15:layout>
                  <c15:dlblFieldTable/>
                  <c15:showDataLabelsRange val="0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H SarabunPSK" panose="020B0500040200020003" pitchFamily="34" charset="-34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1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Sheet1!$M$6:$O$6</c:f>
              <c:strCache>
                <c:ptCount val="3"/>
                <c:pt idx="0">
                  <c:v>ดำเนินการ</c:v>
                </c:pt>
                <c:pt idx="1">
                  <c:v>ยกเลิก</c:v>
                </c:pt>
                <c:pt idx="2">
                  <c:v>อยู่ระหว่างดำเนินการ</c:v>
                </c:pt>
              </c:strCache>
            </c:strRef>
          </c:cat>
          <c:val>
            <c:numRef>
              <c:f>Sheet1!$M$7:$O$7</c:f>
              <c:numCache>
                <c:formatCode>General</c:formatCode>
                <c:ptCount val="3"/>
                <c:pt idx="0">
                  <c:v>129</c:v>
                </c:pt>
                <c:pt idx="1">
                  <c:v>16</c:v>
                </c:pt>
                <c:pt idx="2">
                  <c:v>6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extLst>
          <c:ext xmlns:c15="http://schemas.microsoft.com/office/drawing/2012/chart" uri="{02D57815-91ED-43cb-92C2-25804820EDAC}">
            <c15:filteredPie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Sheet1!$K$8:$L$8</c15:sqref>
                        </c15:formulaRef>
                      </c:ext>
                    </c:extLst>
                    <c:strCache>
                      <c:ptCount val="2"/>
                      <c:pt idx="0">
                        <c:v>ยุทธศาสตร์ที่ 4</c:v>
                      </c:pt>
                    </c:strCache>
                  </c:strRef>
                </c:tx>
                <c:dPt>
                  <c:idx val="0"/>
                  <c:bubble3D val="0"/>
                  <c:spPr>
                    <a:gradFill rotWithShape="1">
                      <a:gsLst>
                        <a:gs pos="0">
                          <a:schemeClr val="accent1">
                            <a:tint val="50000"/>
                            <a:satMod val="300000"/>
                          </a:schemeClr>
                        </a:gs>
                        <a:gs pos="35000">
                          <a:schemeClr val="accent1">
                            <a:tint val="37000"/>
                            <a:satMod val="300000"/>
                          </a:schemeClr>
                        </a:gs>
                        <a:gs pos="100000">
                          <a:schemeClr val="accent1">
                            <a:tint val="15000"/>
                            <a:satMod val="350000"/>
                          </a:schemeClr>
                        </a:gs>
                      </a:gsLst>
                      <a:lin ang="16200000" scaled="1"/>
                    </a:gradFill>
                    <a:ln>
                      <a:noFill/>
                    </a:ln>
                    <a:effectLst>
                      <a:outerShdw blurRad="40000" dist="20000" dir="5400000" rotWithShape="0">
                        <a:srgbClr val="000000">
                          <a:alpha val="38000"/>
                        </a:srgbClr>
                      </a:outerShdw>
                    </a:effectLst>
                    <a:sp3d/>
                  </c:spPr>
                </c:dPt>
                <c:dPt>
                  <c:idx val="1"/>
                  <c:bubble3D val="0"/>
                  <c:spPr>
                    <a:gradFill rotWithShape="1">
                      <a:gsLst>
                        <a:gs pos="0">
                          <a:schemeClr val="accent2">
                            <a:tint val="50000"/>
                            <a:satMod val="300000"/>
                          </a:schemeClr>
                        </a:gs>
                        <a:gs pos="35000">
                          <a:schemeClr val="accent2">
                            <a:tint val="37000"/>
                            <a:satMod val="300000"/>
                          </a:schemeClr>
                        </a:gs>
                        <a:gs pos="100000">
                          <a:schemeClr val="accent2">
                            <a:tint val="15000"/>
                            <a:satMod val="350000"/>
                          </a:schemeClr>
                        </a:gs>
                      </a:gsLst>
                      <a:lin ang="16200000" scaled="1"/>
                    </a:gradFill>
                    <a:ln>
                      <a:noFill/>
                    </a:ln>
                    <a:effectLst>
                      <a:outerShdw blurRad="40000" dist="20000" dir="5400000" rotWithShape="0">
                        <a:srgbClr val="000000">
                          <a:alpha val="38000"/>
                        </a:srgbClr>
                      </a:outerShdw>
                    </a:effectLst>
                    <a:sp3d/>
                  </c:spPr>
                </c:dPt>
                <c:dPt>
                  <c:idx val="2"/>
                  <c:bubble3D val="0"/>
                  <c:spPr>
                    <a:gradFill rotWithShape="1">
                      <a:gsLst>
                        <a:gs pos="0">
                          <a:schemeClr val="accent3">
                            <a:tint val="50000"/>
                            <a:satMod val="300000"/>
                          </a:schemeClr>
                        </a:gs>
                        <a:gs pos="35000">
                          <a:schemeClr val="accent3">
                            <a:tint val="37000"/>
                            <a:satMod val="300000"/>
                          </a:schemeClr>
                        </a:gs>
                        <a:gs pos="100000">
                          <a:schemeClr val="accent3">
                            <a:tint val="15000"/>
                            <a:satMod val="350000"/>
                          </a:schemeClr>
                        </a:gs>
                      </a:gsLst>
                      <a:lin ang="16200000" scaled="1"/>
                    </a:gradFill>
                    <a:ln>
                      <a:noFill/>
                    </a:ln>
                    <a:effectLst>
                      <a:outerShdw blurRad="40000" dist="20000" dir="5400000" rotWithShape="0">
                        <a:srgbClr val="000000">
                          <a:alpha val="38000"/>
                        </a:srgbClr>
                      </a:outerShdw>
                    </a:effectLst>
                    <a:sp3d/>
                  </c:spPr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65000"/>
                              <a:lumOff val="3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th-TH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1"/>
                  <c:leaderLines>
                    <c:spPr>
                      <a:ln w="9525">
                        <a:solidFill>
                          <a:schemeClr val="tx1">
                            <a:lumMod val="35000"/>
                            <a:lumOff val="65000"/>
                          </a:schemeClr>
                        </a:solidFill>
                      </a:ln>
                      <a:effectLst/>
                    </c:spPr>
                  </c:leaderLines>
                  <c:extLst>
                    <c:ext uri="{CE6537A1-D6FC-4f65-9D91-7224C49458BB}"/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Sheet1!$M$6:$O$6</c15:sqref>
                        </c15:formulaRef>
                      </c:ext>
                    </c:extLst>
                    <c:strCache>
                      <c:ptCount val="3"/>
                      <c:pt idx="0">
                        <c:v>ดำเนินการ</c:v>
                      </c:pt>
                      <c:pt idx="1">
                        <c:v>ยกเลิก</c:v>
                      </c:pt>
                      <c:pt idx="2">
                        <c:v>อยู่ระหว่างดำเนินการ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Sheet1!$M$8:$O$8</c15:sqref>
                        </c15:formulaRef>
                      </c:ext>
                    </c:extLst>
                    <c:numCache>
                      <c:formatCode>0%</c:formatCode>
                      <c:ptCount val="3"/>
                      <c:pt idx="0">
                        <c:v>0.85430463576158944</c:v>
                      </c:pt>
                      <c:pt idx="1">
                        <c:v>0.10596026490066225</c:v>
                      </c:pt>
                      <c:pt idx="2">
                        <c:v>3.9735099337748346E-2</c:v>
                      </c:pt>
                    </c:numCache>
                  </c:numRef>
                </c:val>
              </c15:ser>
            </c15:filteredPieSeries>
          </c:ext>
        </c:extLst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>
          <a:glow rad="127000">
            <a:schemeClr val="tx1"/>
          </a:glow>
        </a:effectLst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noFill/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3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587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>
      <cs:styleClr val="auto"/>
    </cs:lnRef>
    <cs:fillRef idx="0"/>
    <cs:effectRef idx="0">
      <cs:styleClr val="auto"/>
    </cs:effectRef>
    <cs:fontRef idx="minor">
      <cs:styleClr val="auto"/>
    </cs:fontRef>
    <cs:spPr>
      <a:solidFill>
        <a:schemeClr val="lt1">
          <a:alpha val="90000"/>
        </a:schemeClr>
      </a:solidFill>
      <a:ln w="12700" cap="flat" cmpd="sng" algn="ctr">
        <a:solidFill>
          <a:schemeClr val="phClr"/>
        </a:solidFill>
        <a:round/>
      </a:ln>
      <a:effectLst>
        <a:outerShdw blurRad="50800" dist="38100" dir="2700000" algn="tl" rotWithShape="0">
          <a:schemeClr val="phClr">
            <a:lumMod val="75000"/>
            <a:alpha val="40000"/>
          </a:schemeClr>
        </a:outerShdw>
      </a:effectLst>
    </cs:spPr>
    <cs:defRPr sz="1000" b="0" i="0" u="none" strike="noStrike" kern="1200" baseline="0">
      <a:effectLst/>
    </cs:defRPr>
    <cs:bodyPr rot="0" spcFirstLastPara="1" vertOverflow="clip" horzOverflow="clip" vert="horz" wrap="square" lIns="38100" tIns="19050" rIns="38100" bIns="19050" anchor="ctr" anchorCtr="1">
      <a:spAutoFit/>
    </cs:bodyPr>
  </cs:dataLabel>
  <cs:dataLabelCallout>
    <cs:lnRef idx="0">
      <cs:styleClr val="auto"/>
    </cs:lnRef>
    <cs:fillRef idx="0"/>
    <cs:effectRef idx="0">
      <cs:styleClr val="auto"/>
    </cs:effectRef>
    <cs:fontRef idx="minor">
      <cs:styleClr val="auto"/>
    </cs:fontRef>
    <cs:spPr>
      <a:solidFill>
        <a:schemeClr val="lt1">
          <a:alpha val="90000"/>
        </a:schemeClr>
      </a:solidFill>
      <a:ln w="12700" cap="flat" cmpd="sng" algn="ctr">
        <a:solidFill>
          <a:schemeClr val="phClr"/>
        </a:solidFill>
        <a:round/>
      </a:ln>
      <a:effectLst>
        <a:outerShdw blurRad="50800" dist="38100" dir="2700000" algn="tl" rotWithShape="0">
          <a:schemeClr val="phClr">
            <a:lumMod val="75000"/>
            <a:alpha val="40000"/>
          </a:schemeClr>
        </a:outerShdw>
      </a:effectLst>
    </cs:spPr>
    <cs:defRPr sz="1000" b="0" i="0" u="none" strike="noStrike" kern="1200" baseline="0">
      <a:effectLst/>
    </cs:defRPr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70000"/>
        </a:schemeClr>
      </a:solidFill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tx1"/>
    </cs:fontRef>
    <cs:spPr>
      <a:solidFill>
        <a:schemeClr val="phClr">
          <a:alpha val="90000"/>
        </a:schemeClr>
      </a:solidFill>
      <a:ln w="19050">
        <a:solidFill>
          <a:schemeClr val="phClr">
            <a:lumMod val="75000"/>
          </a:schemeClr>
        </a:solidFill>
      </a:ln>
      <a:effectLst>
        <a:innerShdw blurRad="114300">
          <a:schemeClr val="phClr">
            <a:lumMod val="75000"/>
          </a:schemeClr>
        </a:innerShdw>
      </a:effectLst>
      <a:scene3d>
        <a:camera prst="orthographicFront"/>
        <a:lightRig rig="threePt" dir="t"/>
      </a:scene3d>
      <a:sp3d contourW="19050" prstMaterial="flat">
        <a:contourClr>
          <a:schemeClr val="accent4">
            <a:lumMod val="75000"/>
          </a:schemeClr>
        </a:contourClr>
      </a:sp3d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00" b="1" kern="1200" cap="all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587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65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/>
    <cs:fillRef idx="2">
      <cs:styleClr val="auto"/>
    </cs:fillRef>
    <cs:effectRef idx="1"/>
    <cs:fontRef idx="minor">
      <a:schemeClr val="dk1"/>
    </cs:fontRef>
    <cs:spPr/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65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/>
    <cs:fillRef idx="2">
      <cs:styleClr val="auto"/>
    </cs:fillRef>
    <cs:effectRef idx="1"/>
    <cs:fontRef idx="minor">
      <a:schemeClr val="dk1"/>
    </cs:fontRef>
    <cs:spPr/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65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/>
    <cs:fillRef idx="2">
      <cs:styleClr val="auto"/>
    </cs:fillRef>
    <cs:effectRef idx="1"/>
    <cs:fontRef idx="minor">
      <a:schemeClr val="dk1"/>
    </cs:fontRef>
    <cs:spPr/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114300</xdr:colOff>
      <xdr:row>8</xdr:row>
      <xdr:rowOff>156210</xdr:rowOff>
    </xdr:from>
    <xdr:to>
      <xdr:col>11</xdr:col>
      <xdr:colOff>213360</xdr:colOff>
      <xdr:row>30</xdr:row>
      <xdr:rowOff>114300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53340</xdr:colOff>
      <xdr:row>36</xdr:row>
      <xdr:rowOff>49530</xdr:rowOff>
    </xdr:from>
    <xdr:to>
      <xdr:col>9</xdr:col>
      <xdr:colOff>167640</xdr:colOff>
      <xdr:row>56</xdr:row>
      <xdr:rowOff>99060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11</xdr:row>
      <xdr:rowOff>57150</xdr:rowOff>
    </xdr:from>
    <xdr:to>
      <xdr:col>0</xdr:col>
      <xdr:colOff>266700</xdr:colOff>
      <xdr:row>11</xdr:row>
      <xdr:rowOff>228599</xdr:rowOff>
    </xdr:to>
    <xdr:sp macro="" textlink="">
      <xdr:nvSpPr>
        <xdr:cNvPr id="2" name="Rectangle 1"/>
        <xdr:cNvSpPr/>
      </xdr:nvSpPr>
      <xdr:spPr>
        <a:xfrm>
          <a:off x="114300" y="3438525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18</xdr:row>
      <xdr:rowOff>57150</xdr:rowOff>
    </xdr:from>
    <xdr:to>
      <xdr:col>0</xdr:col>
      <xdr:colOff>266700</xdr:colOff>
      <xdr:row>18</xdr:row>
      <xdr:rowOff>228599</xdr:rowOff>
    </xdr:to>
    <xdr:sp macro="" textlink="">
      <xdr:nvSpPr>
        <xdr:cNvPr id="3" name="Rectangle 2"/>
        <xdr:cNvSpPr/>
      </xdr:nvSpPr>
      <xdr:spPr>
        <a:xfrm>
          <a:off x="114300" y="371475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11</xdr:row>
      <xdr:rowOff>57150</xdr:rowOff>
    </xdr:from>
    <xdr:to>
      <xdr:col>0</xdr:col>
      <xdr:colOff>266700</xdr:colOff>
      <xdr:row>11</xdr:row>
      <xdr:rowOff>228599</xdr:rowOff>
    </xdr:to>
    <xdr:sp macro="" textlink="">
      <xdr:nvSpPr>
        <xdr:cNvPr id="4" name="Rectangle 3"/>
        <xdr:cNvSpPr/>
      </xdr:nvSpPr>
      <xdr:spPr>
        <a:xfrm>
          <a:off x="114300" y="5095875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33</xdr:row>
      <xdr:rowOff>57150</xdr:rowOff>
    </xdr:from>
    <xdr:to>
      <xdr:col>0</xdr:col>
      <xdr:colOff>266700</xdr:colOff>
      <xdr:row>33</xdr:row>
      <xdr:rowOff>228599</xdr:rowOff>
    </xdr:to>
    <xdr:sp macro="" textlink="">
      <xdr:nvSpPr>
        <xdr:cNvPr id="9" name="Rectangle 8"/>
        <xdr:cNvSpPr/>
      </xdr:nvSpPr>
      <xdr:spPr>
        <a:xfrm>
          <a:off x="114300" y="426720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33</xdr:row>
      <xdr:rowOff>57150</xdr:rowOff>
    </xdr:from>
    <xdr:to>
      <xdr:col>0</xdr:col>
      <xdr:colOff>266700</xdr:colOff>
      <xdr:row>33</xdr:row>
      <xdr:rowOff>228599</xdr:rowOff>
    </xdr:to>
    <xdr:sp macro="" textlink="">
      <xdr:nvSpPr>
        <xdr:cNvPr id="10" name="Rectangle 9"/>
        <xdr:cNvSpPr/>
      </xdr:nvSpPr>
      <xdr:spPr>
        <a:xfrm>
          <a:off x="114300" y="426720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30</xdr:row>
      <xdr:rowOff>57150</xdr:rowOff>
    </xdr:from>
    <xdr:to>
      <xdr:col>0</xdr:col>
      <xdr:colOff>266700</xdr:colOff>
      <xdr:row>30</xdr:row>
      <xdr:rowOff>228599</xdr:rowOff>
    </xdr:to>
    <xdr:sp macro="" textlink="">
      <xdr:nvSpPr>
        <xdr:cNvPr id="21" name="Rectangle 20"/>
        <xdr:cNvSpPr/>
      </xdr:nvSpPr>
      <xdr:spPr>
        <a:xfrm>
          <a:off x="114300" y="4848225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30</xdr:row>
      <xdr:rowOff>57150</xdr:rowOff>
    </xdr:from>
    <xdr:to>
      <xdr:col>0</xdr:col>
      <xdr:colOff>266700</xdr:colOff>
      <xdr:row>30</xdr:row>
      <xdr:rowOff>228599</xdr:rowOff>
    </xdr:to>
    <xdr:sp macro="" textlink="">
      <xdr:nvSpPr>
        <xdr:cNvPr id="23" name="Rectangle 22"/>
        <xdr:cNvSpPr/>
      </xdr:nvSpPr>
      <xdr:spPr>
        <a:xfrm>
          <a:off x="114300" y="4848225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43</xdr:row>
      <xdr:rowOff>57150</xdr:rowOff>
    </xdr:from>
    <xdr:to>
      <xdr:col>0</xdr:col>
      <xdr:colOff>266700</xdr:colOff>
      <xdr:row>43</xdr:row>
      <xdr:rowOff>228599</xdr:rowOff>
    </xdr:to>
    <xdr:sp macro="" textlink="">
      <xdr:nvSpPr>
        <xdr:cNvPr id="18" name="Rectangle 17"/>
        <xdr:cNvSpPr/>
      </xdr:nvSpPr>
      <xdr:spPr>
        <a:xfrm>
          <a:off x="114300" y="17021175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45</xdr:row>
      <xdr:rowOff>57150</xdr:rowOff>
    </xdr:from>
    <xdr:to>
      <xdr:col>0</xdr:col>
      <xdr:colOff>266700</xdr:colOff>
      <xdr:row>45</xdr:row>
      <xdr:rowOff>228599</xdr:rowOff>
    </xdr:to>
    <xdr:sp macro="" textlink="">
      <xdr:nvSpPr>
        <xdr:cNvPr id="15" name="Rectangle 14"/>
        <xdr:cNvSpPr/>
      </xdr:nvSpPr>
      <xdr:spPr>
        <a:xfrm>
          <a:off x="114300" y="1459230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45</xdr:row>
      <xdr:rowOff>57150</xdr:rowOff>
    </xdr:from>
    <xdr:to>
      <xdr:col>0</xdr:col>
      <xdr:colOff>266700</xdr:colOff>
      <xdr:row>45</xdr:row>
      <xdr:rowOff>228599</xdr:rowOff>
    </xdr:to>
    <xdr:sp macro="" textlink="">
      <xdr:nvSpPr>
        <xdr:cNvPr id="16" name="Rectangle 15"/>
        <xdr:cNvSpPr/>
      </xdr:nvSpPr>
      <xdr:spPr>
        <a:xfrm>
          <a:off x="114300" y="1459230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11</xdr:row>
      <xdr:rowOff>57150</xdr:rowOff>
    </xdr:from>
    <xdr:to>
      <xdr:col>0</xdr:col>
      <xdr:colOff>266700</xdr:colOff>
      <xdr:row>11</xdr:row>
      <xdr:rowOff>228599</xdr:rowOff>
    </xdr:to>
    <xdr:sp macro="" textlink="">
      <xdr:nvSpPr>
        <xdr:cNvPr id="13" name="Rectangle 12"/>
        <xdr:cNvSpPr/>
      </xdr:nvSpPr>
      <xdr:spPr>
        <a:xfrm>
          <a:off x="114300" y="313563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18</xdr:row>
      <xdr:rowOff>57150</xdr:rowOff>
    </xdr:from>
    <xdr:to>
      <xdr:col>0</xdr:col>
      <xdr:colOff>266700</xdr:colOff>
      <xdr:row>18</xdr:row>
      <xdr:rowOff>228599</xdr:rowOff>
    </xdr:to>
    <xdr:sp macro="" textlink="">
      <xdr:nvSpPr>
        <xdr:cNvPr id="14" name="Rectangle 13"/>
        <xdr:cNvSpPr/>
      </xdr:nvSpPr>
      <xdr:spPr>
        <a:xfrm>
          <a:off x="114300" y="1196721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11</xdr:row>
      <xdr:rowOff>57150</xdr:rowOff>
    </xdr:from>
    <xdr:to>
      <xdr:col>0</xdr:col>
      <xdr:colOff>266700</xdr:colOff>
      <xdr:row>11</xdr:row>
      <xdr:rowOff>228599</xdr:rowOff>
    </xdr:to>
    <xdr:sp macro="" textlink="">
      <xdr:nvSpPr>
        <xdr:cNvPr id="17" name="Rectangle 16"/>
        <xdr:cNvSpPr/>
      </xdr:nvSpPr>
      <xdr:spPr>
        <a:xfrm>
          <a:off x="114300" y="313563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33</xdr:row>
      <xdr:rowOff>57150</xdr:rowOff>
    </xdr:from>
    <xdr:to>
      <xdr:col>0</xdr:col>
      <xdr:colOff>266700</xdr:colOff>
      <xdr:row>33</xdr:row>
      <xdr:rowOff>228599</xdr:rowOff>
    </xdr:to>
    <xdr:sp macro="" textlink="">
      <xdr:nvSpPr>
        <xdr:cNvPr id="19" name="Rectangle 18"/>
        <xdr:cNvSpPr/>
      </xdr:nvSpPr>
      <xdr:spPr>
        <a:xfrm>
          <a:off x="114300" y="2845689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33</xdr:row>
      <xdr:rowOff>57150</xdr:rowOff>
    </xdr:from>
    <xdr:to>
      <xdr:col>0</xdr:col>
      <xdr:colOff>266700</xdr:colOff>
      <xdr:row>33</xdr:row>
      <xdr:rowOff>228599</xdr:rowOff>
    </xdr:to>
    <xdr:sp macro="" textlink="">
      <xdr:nvSpPr>
        <xdr:cNvPr id="20" name="Rectangle 19"/>
        <xdr:cNvSpPr/>
      </xdr:nvSpPr>
      <xdr:spPr>
        <a:xfrm>
          <a:off x="114300" y="2845689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30</xdr:row>
      <xdr:rowOff>57150</xdr:rowOff>
    </xdr:from>
    <xdr:to>
      <xdr:col>0</xdr:col>
      <xdr:colOff>266700</xdr:colOff>
      <xdr:row>30</xdr:row>
      <xdr:rowOff>228599</xdr:rowOff>
    </xdr:to>
    <xdr:sp macro="" textlink="">
      <xdr:nvSpPr>
        <xdr:cNvPr id="22" name="Rectangle 21"/>
        <xdr:cNvSpPr/>
      </xdr:nvSpPr>
      <xdr:spPr>
        <a:xfrm>
          <a:off x="114300" y="2516505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30</xdr:row>
      <xdr:rowOff>57150</xdr:rowOff>
    </xdr:from>
    <xdr:to>
      <xdr:col>0</xdr:col>
      <xdr:colOff>266700</xdr:colOff>
      <xdr:row>30</xdr:row>
      <xdr:rowOff>228599</xdr:rowOff>
    </xdr:to>
    <xdr:sp macro="" textlink="">
      <xdr:nvSpPr>
        <xdr:cNvPr id="24" name="Rectangle 23"/>
        <xdr:cNvSpPr/>
      </xdr:nvSpPr>
      <xdr:spPr>
        <a:xfrm>
          <a:off x="114300" y="2516505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133350</xdr:colOff>
      <xdr:row>53</xdr:row>
      <xdr:rowOff>76200</xdr:rowOff>
    </xdr:from>
    <xdr:to>
      <xdr:col>0</xdr:col>
      <xdr:colOff>285750</xdr:colOff>
      <xdr:row>53</xdr:row>
      <xdr:rowOff>247649</xdr:rowOff>
    </xdr:to>
    <xdr:sp macro="" textlink="">
      <xdr:nvSpPr>
        <xdr:cNvPr id="25" name="Rectangle 24"/>
        <xdr:cNvSpPr/>
      </xdr:nvSpPr>
      <xdr:spPr>
        <a:xfrm>
          <a:off x="133350" y="4764024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43</xdr:row>
      <xdr:rowOff>57150</xdr:rowOff>
    </xdr:from>
    <xdr:to>
      <xdr:col>0</xdr:col>
      <xdr:colOff>266700</xdr:colOff>
      <xdr:row>43</xdr:row>
      <xdr:rowOff>228599</xdr:rowOff>
    </xdr:to>
    <xdr:sp macro="" textlink="">
      <xdr:nvSpPr>
        <xdr:cNvPr id="26" name="Rectangle 25"/>
        <xdr:cNvSpPr/>
      </xdr:nvSpPr>
      <xdr:spPr>
        <a:xfrm>
          <a:off x="114300" y="3884295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45</xdr:row>
      <xdr:rowOff>57150</xdr:rowOff>
    </xdr:from>
    <xdr:to>
      <xdr:col>0</xdr:col>
      <xdr:colOff>266700</xdr:colOff>
      <xdr:row>45</xdr:row>
      <xdr:rowOff>228599</xdr:rowOff>
    </xdr:to>
    <xdr:sp macro="" textlink="">
      <xdr:nvSpPr>
        <xdr:cNvPr id="27" name="Rectangle 26"/>
        <xdr:cNvSpPr/>
      </xdr:nvSpPr>
      <xdr:spPr>
        <a:xfrm>
          <a:off x="114300" y="4016883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45</xdr:row>
      <xdr:rowOff>57150</xdr:rowOff>
    </xdr:from>
    <xdr:to>
      <xdr:col>0</xdr:col>
      <xdr:colOff>266700</xdr:colOff>
      <xdr:row>45</xdr:row>
      <xdr:rowOff>228599</xdr:rowOff>
    </xdr:to>
    <xdr:sp macro="" textlink="">
      <xdr:nvSpPr>
        <xdr:cNvPr id="28" name="Rectangle 27"/>
        <xdr:cNvSpPr/>
      </xdr:nvSpPr>
      <xdr:spPr>
        <a:xfrm>
          <a:off x="114300" y="4016883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11</xdr:row>
      <xdr:rowOff>57150</xdr:rowOff>
    </xdr:from>
    <xdr:to>
      <xdr:col>0</xdr:col>
      <xdr:colOff>266700</xdr:colOff>
      <xdr:row>11</xdr:row>
      <xdr:rowOff>228599</xdr:rowOff>
    </xdr:to>
    <xdr:sp macro="" textlink="">
      <xdr:nvSpPr>
        <xdr:cNvPr id="2" name="Rectangle 1"/>
        <xdr:cNvSpPr/>
      </xdr:nvSpPr>
      <xdr:spPr>
        <a:xfrm>
          <a:off x="114300" y="318897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32</xdr:row>
      <xdr:rowOff>57150</xdr:rowOff>
    </xdr:from>
    <xdr:to>
      <xdr:col>0</xdr:col>
      <xdr:colOff>266700</xdr:colOff>
      <xdr:row>32</xdr:row>
      <xdr:rowOff>228599</xdr:rowOff>
    </xdr:to>
    <xdr:sp macro="" textlink="">
      <xdr:nvSpPr>
        <xdr:cNvPr id="3" name="Rectangle 2"/>
        <xdr:cNvSpPr/>
      </xdr:nvSpPr>
      <xdr:spPr>
        <a:xfrm>
          <a:off x="114300" y="1160145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11</xdr:row>
      <xdr:rowOff>57150</xdr:rowOff>
    </xdr:from>
    <xdr:to>
      <xdr:col>0</xdr:col>
      <xdr:colOff>266700</xdr:colOff>
      <xdr:row>11</xdr:row>
      <xdr:rowOff>228599</xdr:rowOff>
    </xdr:to>
    <xdr:sp macro="" textlink="">
      <xdr:nvSpPr>
        <xdr:cNvPr id="4" name="Rectangle 3"/>
        <xdr:cNvSpPr/>
      </xdr:nvSpPr>
      <xdr:spPr>
        <a:xfrm>
          <a:off x="114300" y="318897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50</xdr:row>
      <xdr:rowOff>57150</xdr:rowOff>
    </xdr:from>
    <xdr:to>
      <xdr:col>0</xdr:col>
      <xdr:colOff>266700</xdr:colOff>
      <xdr:row>50</xdr:row>
      <xdr:rowOff>228599</xdr:rowOff>
    </xdr:to>
    <xdr:sp macro="" textlink="">
      <xdr:nvSpPr>
        <xdr:cNvPr id="5" name="Rectangle 4"/>
        <xdr:cNvSpPr/>
      </xdr:nvSpPr>
      <xdr:spPr>
        <a:xfrm>
          <a:off x="114300" y="2681859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50</xdr:row>
      <xdr:rowOff>57150</xdr:rowOff>
    </xdr:from>
    <xdr:to>
      <xdr:col>0</xdr:col>
      <xdr:colOff>266700</xdr:colOff>
      <xdr:row>50</xdr:row>
      <xdr:rowOff>228599</xdr:rowOff>
    </xdr:to>
    <xdr:sp macro="" textlink="">
      <xdr:nvSpPr>
        <xdr:cNvPr id="6" name="Rectangle 5"/>
        <xdr:cNvSpPr/>
      </xdr:nvSpPr>
      <xdr:spPr>
        <a:xfrm>
          <a:off x="114300" y="2681859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46</xdr:row>
      <xdr:rowOff>57150</xdr:rowOff>
    </xdr:from>
    <xdr:to>
      <xdr:col>0</xdr:col>
      <xdr:colOff>266700</xdr:colOff>
      <xdr:row>46</xdr:row>
      <xdr:rowOff>228599</xdr:rowOff>
    </xdr:to>
    <xdr:sp macro="" textlink="">
      <xdr:nvSpPr>
        <xdr:cNvPr id="7" name="Rectangle 6"/>
        <xdr:cNvSpPr/>
      </xdr:nvSpPr>
      <xdr:spPr>
        <a:xfrm>
          <a:off x="114300" y="2363343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46</xdr:row>
      <xdr:rowOff>57150</xdr:rowOff>
    </xdr:from>
    <xdr:to>
      <xdr:col>0</xdr:col>
      <xdr:colOff>266700</xdr:colOff>
      <xdr:row>46</xdr:row>
      <xdr:rowOff>228599</xdr:rowOff>
    </xdr:to>
    <xdr:sp macro="" textlink="">
      <xdr:nvSpPr>
        <xdr:cNvPr id="8" name="Rectangle 7"/>
        <xdr:cNvSpPr/>
      </xdr:nvSpPr>
      <xdr:spPr>
        <a:xfrm>
          <a:off x="114300" y="2363343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68</xdr:row>
      <xdr:rowOff>57150</xdr:rowOff>
    </xdr:from>
    <xdr:to>
      <xdr:col>0</xdr:col>
      <xdr:colOff>266700</xdr:colOff>
      <xdr:row>68</xdr:row>
      <xdr:rowOff>228599</xdr:rowOff>
    </xdr:to>
    <xdr:sp macro="" textlink="">
      <xdr:nvSpPr>
        <xdr:cNvPr id="10" name="Rectangle 9"/>
        <xdr:cNvSpPr/>
      </xdr:nvSpPr>
      <xdr:spPr>
        <a:xfrm>
          <a:off x="114300" y="3989451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68</xdr:row>
      <xdr:rowOff>57150</xdr:rowOff>
    </xdr:from>
    <xdr:to>
      <xdr:col>0</xdr:col>
      <xdr:colOff>266700</xdr:colOff>
      <xdr:row>68</xdr:row>
      <xdr:rowOff>228599</xdr:rowOff>
    </xdr:to>
    <xdr:sp macro="" textlink="">
      <xdr:nvSpPr>
        <xdr:cNvPr id="11" name="Rectangle 10"/>
        <xdr:cNvSpPr/>
      </xdr:nvSpPr>
      <xdr:spPr>
        <a:xfrm>
          <a:off x="114300" y="3989451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11</xdr:row>
      <xdr:rowOff>57150</xdr:rowOff>
    </xdr:from>
    <xdr:to>
      <xdr:col>0</xdr:col>
      <xdr:colOff>266700</xdr:colOff>
      <xdr:row>11</xdr:row>
      <xdr:rowOff>228599</xdr:rowOff>
    </xdr:to>
    <xdr:sp macro="" textlink="">
      <xdr:nvSpPr>
        <xdr:cNvPr id="12" name="Rectangle 11"/>
        <xdr:cNvSpPr/>
      </xdr:nvSpPr>
      <xdr:spPr>
        <a:xfrm>
          <a:off x="114300" y="318897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32</xdr:row>
      <xdr:rowOff>57150</xdr:rowOff>
    </xdr:from>
    <xdr:to>
      <xdr:col>0</xdr:col>
      <xdr:colOff>266700</xdr:colOff>
      <xdr:row>32</xdr:row>
      <xdr:rowOff>228599</xdr:rowOff>
    </xdr:to>
    <xdr:sp macro="" textlink="">
      <xdr:nvSpPr>
        <xdr:cNvPr id="13" name="Rectangle 12"/>
        <xdr:cNvSpPr/>
      </xdr:nvSpPr>
      <xdr:spPr>
        <a:xfrm>
          <a:off x="114300" y="1160145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11</xdr:row>
      <xdr:rowOff>57150</xdr:rowOff>
    </xdr:from>
    <xdr:to>
      <xdr:col>0</xdr:col>
      <xdr:colOff>266700</xdr:colOff>
      <xdr:row>11</xdr:row>
      <xdr:rowOff>228599</xdr:rowOff>
    </xdr:to>
    <xdr:sp macro="" textlink="">
      <xdr:nvSpPr>
        <xdr:cNvPr id="14" name="Rectangle 13"/>
        <xdr:cNvSpPr/>
      </xdr:nvSpPr>
      <xdr:spPr>
        <a:xfrm>
          <a:off x="114300" y="318897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50</xdr:row>
      <xdr:rowOff>57150</xdr:rowOff>
    </xdr:from>
    <xdr:to>
      <xdr:col>0</xdr:col>
      <xdr:colOff>266700</xdr:colOff>
      <xdr:row>50</xdr:row>
      <xdr:rowOff>228599</xdr:rowOff>
    </xdr:to>
    <xdr:sp macro="" textlink="">
      <xdr:nvSpPr>
        <xdr:cNvPr id="15" name="Rectangle 14"/>
        <xdr:cNvSpPr/>
      </xdr:nvSpPr>
      <xdr:spPr>
        <a:xfrm>
          <a:off x="114300" y="2681859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50</xdr:row>
      <xdr:rowOff>57150</xdr:rowOff>
    </xdr:from>
    <xdr:to>
      <xdr:col>0</xdr:col>
      <xdr:colOff>266700</xdr:colOff>
      <xdr:row>50</xdr:row>
      <xdr:rowOff>228599</xdr:rowOff>
    </xdr:to>
    <xdr:sp macro="" textlink="">
      <xdr:nvSpPr>
        <xdr:cNvPr id="16" name="Rectangle 15"/>
        <xdr:cNvSpPr/>
      </xdr:nvSpPr>
      <xdr:spPr>
        <a:xfrm>
          <a:off x="114300" y="2681859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46</xdr:row>
      <xdr:rowOff>57150</xdr:rowOff>
    </xdr:from>
    <xdr:to>
      <xdr:col>0</xdr:col>
      <xdr:colOff>266700</xdr:colOff>
      <xdr:row>46</xdr:row>
      <xdr:rowOff>228599</xdr:rowOff>
    </xdr:to>
    <xdr:sp macro="" textlink="">
      <xdr:nvSpPr>
        <xdr:cNvPr id="17" name="Rectangle 16"/>
        <xdr:cNvSpPr/>
      </xdr:nvSpPr>
      <xdr:spPr>
        <a:xfrm>
          <a:off x="114300" y="2363343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46</xdr:row>
      <xdr:rowOff>57150</xdr:rowOff>
    </xdr:from>
    <xdr:to>
      <xdr:col>0</xdr:col>
      <xdr:colOff>266700</xdr:colOff>
      <xdr:row>46</xdr:row>
      <xdr:rowOff>228599</xdr:rowOff>
    </xdr:to>
    <xdr:sp macro="" textlink="">
      <xdr:nvSpPr>
        <xdr:cNvPr id="18" name="Rectangle 17"/>
        <xdr:cNvSpPr/>
      </xdr:nvSpPr>
      <xdr:spPr>
        <a:xfrm>
          <a:off x="114300" y="2363343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133350</xdr:colOff>
      <xdr:row>72</xdr:row>
      <xdr:rowOff>76200</xdr:rowOff>
    </xdr:from>
    <xdr:to>
      <xdr:col>0</xdr:col>
      <xdr:colOff>285750</xdr:colOff>
      <xdr:row>72</xdr:row>
      <xdr:rowOff>247649</xdr:rowOff>
    </xdr:to>
    <xdr:sp macro="" textlink="">
      <xdr:nvSpPr>
        <xdr:cNvPr id="19" name="Rectangle 18"/>
        <xdr:cNvSpPr/>
      </xdr:nvSpPr>
      <xdr:spPr>
        <a:xfrm>
          <a:off x="133350" y="4705350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68</xdr:row>
      <xdr:rowOff>57150</xdr:rowOff>
    </xdr:from>
    <xdr:to>
      <xdr:col>0</xdr:col>
      <xdr:colOff>266700</xdr:colOff>
      <xdr:row>68</xdr:row>
      <xdr:rowOff>228599</xdr:rowOff>
    </xdr:to>
    <xdr:sp macro="" textlink="">
      <xdr:nvSpPr>
        <xdr:cNvPr id="21" name="Rectangle 20"/>
        <xdr:cNvSpPr/>
      </xdr:nvSpPr>
      <xdr:spPr>
        <a:xfrm>
          <a:off x="114300" y="3989451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68</xdr:row>
      <xdr:rowOff>57150</xdr:rowOff>
    </xdr:from>
    <xdr:to>
      <xdr:col>0</xdr:col>
      <xdr:colOff>266700</xdr:colOff>
      <xdr:row>68</xdr:row>
      <xdr:rowOff>228599</xdr:rowOff>
    </xdr:to>
    <xdr:sp macro="" textlink="">
      <xdr:nvSpPr>
        <xdr:cNvPr id="22" name="Rectangle 21"/>
        <xdr:cNvSpPr/>
      </xdr:nvSpPr>
      <xdr:spPr>
        <a:xfrm>
          <a:off x="114300" y="3989451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11</xdr:row>
      <xdr:rowOff>57150</xdr:rowOff>
    </xdr:from>
    <xdr:to>
      <xdr:col>0</xdr:col>
      <xdr:colOff>285750</xdr:colOff>
      <xdr:row>11</xdr:row>
      <xdr:rowOff>228599</xdr:rowOff>
    </xdr:to>
    <xdr:sp macro="" textlink="">
      <xdr:nvSpPr>
        <xdr:cNvPr id="16" name="Rectangle 15"/>
        <xdr:cNvSpPr/>
      </xdr:nvSpPr>
      <xdr:spPr>
        <a:xfrm>
          <a:off x="133350" y="12601575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104775</xdr:colOff>
      <xdr:row>59</xdr:row>
      <xdr:rowOff>114300</xdr:rowOff>
    </xdr:from>
    <xdr:to>
      <xdr:col>0</xdr:col>
      <xdr:colOff>257175</xdr:colOff>
      <xdr:row>59</xdr:row>
      <xdr:rowOff>285749</xdr:rowOff>
    </xdr:to>
    <xdr:sp macro="" textlink="">
      <xdr:nvSpPr>
        <xdr:cNvPr id="24" name="Rectangle 23"/>
        <xdr:cNvSpPr/>
      </xdr:nvSpPr>
      <xdr:spPr>
        <a:xfrm>
          <a:off x="104775" y="1794510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108608</xdr:colOff>
      <xdr:row>46</xdr:row>
      <xdr:rowOff>66675</xdr:rowOff>
    </xdr:from>
    <xdr:to>
      <xdr:col>0</xdr:col>
      <xdr:colOff>261008</xdr:colOff>
      <xdr:row>46</xdr:row>
      <xdr:rowOff>238124</xdr:rowOff>
    </xdr:to>
    <xdr:sp macro="" textlink="">
      <xdr:nvSpPr>
        <xdr:cNvPr id="25" name="Rectangle 24"/>
        <xdr:cNvSpPr/>
      </xdr:nvSpPr>
      <xdr:spPr>
        <a:xfrm>
          <a:off x="108608" y="14036675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55</xdr:row>
      <xdr:rowOff>57150</xdr:rowOff>
    </xdr:from>
    <xdr:to>
      <xdr:col>0</xdr:col>
      <xdr:colOff>266700</xdr:colOff>
      <xdr:row>55</xdr:row>
      <xdr:rowOff>228599</xdr:rowOff>
    </xdr:to>
    <xdr:sp macro="" textlink="">
      <xdr:nvSpPr>
        <xdr:cNvPr id="26" name="Rectangle 25"/>
        <xdr:cNvSpPr/>
      </xdr:nvSpPr>
      <xdr:spPr>
        <a:xfrm>
          <a:off x="114300" y="16830675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55</xdr:row>
      <xdr:rowOff>57150</xdr:rowOff>
    </xdr:from>
    <xdr:to>
      <xdr:col>0</xdr:col>
      <xdr:colOff>266700</xdr:colOff>
      <xdr:row>55</xdr:row>
      <xdr:rowOff>228599</xdr:rowOff>
    </xdr:to>
    <xdr:sp macro="" textlink="">
      <xdr:nvSpPr>
        <xdr:cNvPr id="27" name="Rectangle 26"/>
        <xdr:cNvSpPr/>
      </xdr:nvSpPr>
      <xdr:spPr>
        <a:xfrm>
          <a:off x="114300" y="16830675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104775</xdr:colOff>
      <xdr:row>68</xdr:row>
      <xdr:rowOff>57150</xdr:rowOff>
    </xdr:from>
    <xdr:to>
      <xdr:col>0</xdr:col>
      <xdr:colOff>257175</xdr:colOff>
      <xdr:row>68</xdr:row>
      <xdr:rowOff>228599</xdr:rowOff>
    </xdr:to>
    <xdr:sp macro="" textlink="">
      <xdr:nvSpPr>
        <xdr:cNvPr id="29" name="Rectangle 28"/>
        <xdr:cNvSpPr/>
      </xdr:nvSpPr>
      <xdr:spPr>
        <a:xfrm>
          <a:off x="104775" y="24545925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104775</xdr:colOff>
      <xdr:row>61</xdr:row>
      <xdr:rowOff>66675</xdr:rowOff>
    </xdr:from>
    <xdr:to>
      <xdr:col>0</xdr:col>
      <xdr:colOff>257175</xdr:colOff>
      <xdr:row>61</xdr:row>
      <xdr:rowOff>238124</xdr:rowOff>
    </xdr:to>
    <xdr:sp macro="" textlink="">
      <xdr:nvSpPr>
        <xdr:cNvPr id="30" name="Rectangle 29"/>
        <xdr:cNvSpPr/>
      </xdr:nvSpPr>
      <xdr:spPr>
        <a:xfrm>
          <a:off x="104775" y="2352675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125</xdr:row>
      <xdr:rowOff>57150</xdr:rowOff>
    </xdr:from>
    <xdr:to>
      <xdr:col>0</xdr:col>
      <xdr:colOff>266700</xdr:colOff>
      <xdr:row>125</xdr:row>
      <xdr:rowOff>228599</xdr:rowOff>
    </xdr:to>
    <xdr:sp macro="" textlink="">
      <xdr:nvSpPr>
        <xdr:cNvPr id="31" name="Rectangle 30"/>
        <xdr:cNvSpPr/>
      </xdr:nvSpPr>
      <xdr:spPr>
        <a:xfrm>
          <a:off x="114300" y="4848225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130</xdr:row>
      <xdr:rowOff>57150</xdr:rowOff>
    </xdr:from>
    <xdr:to>
      <xdr:col>0</xdr:col>
      <xdr:colOff>266700</xdr:colOff>
      <xdr:row>130</xdr:row>
      <xdr:rowOff>228599</xdr:rowOff>
    </xdr:to>
    <xdr:sp macro="" textlink="">
      <xdr:nvSpPr>
        <xdr:cNvPr id="32" name="Rectangle 31"/>
        <xdr:cNvSpPr/>
      </xdr:nvSpPr>
      <xdr:spPr>
        <a:xfrm>
          <a:off x="114300" y="567690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125</xdr:row>
      <xdr:rowOff>57150</xdr:rowOff>
    </xdr:from>
    <xdr:to>
      <xdr:col>0</xdr:col>
      <xdr:colOff>266700</xdr:colOff>
      <xdr:row>125</xdr:row>
      <xdr:rowOff>228599</xdr:rowOff>
    </xdr:to>
    <xdr:sp macro="" textlink="">
      <xdr:nvSpPr>
        <xdr:cNvPr id="33" name="Rectangle 32"/>
        <xdr:cNvSpPr/>
      </xdr:nvSpPr>
      <xdr:spPr>
        <a:xfrm>
          <a:off x="114300" y="4848225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81</xdr:row>
      <xdr:rowOff>57150</xdr:rowOff>
    </xdr:from>
    <xdr:to>
      <xdr:col>0</xdr:col>
      <xdr:colOff>266700</xdr:colOff>
      <xdr:row>81</xdr:row>
      <xdr:rowOff>228599</xdr:rowOff>
    </xdr:to>
    <xdr:sp macro="" textlink="">
      <xdr:nvSpPr>
        <xdr:cNvPr id="34" name="Rectangle 33"/>
        <xdr:cNvSpPr/>
      </xdr:nvSpPr>
      <xdr:spPr>
        <a:xfrm>
          <a:off x="114300" y="401955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81</xdr:row>
      <xdr:rowOff>57150</xdr:rowOff>
    </xdr:from>
    <xdr:to>
      <xdr:col>0</xdr:col>
      <xdr:colOff>266700</xdr:colOff>
      <xdr:row>81</xdr:row>
      <xdr:rowOff>228599</xdr:rowOff>
    </xdr:to>
    <xdr:sp macro="" textlink="">
      <xdr:nvSpPr>
        <xdr:cNvPr id="35" name="Rectangle 34"/>
        <xdr:cNvSpPr/>
      </xdr:nvSpPr>
      <xdr:spPr>
        <a:xfrm>
          <a:off x="114300" y="401955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142</xdr:row>
      <xdr:rowOff>57150</xdr:rowOff>
    </xdr:from>
    <xdr:to>
      <xdr:col>0</xdr:col>
      <xdr:colOff>266700</xdr:colOff>
      <xdr:row>142</xdr:row>
      <xdr:rowOff>228599</xdr:rowOff>
    </xdr:to>
    <xdr:sp macro="" textlink="">
      <xdr:nvSpPr>
        <xdr:cNvPr id="37" name="Rectangle 36"/>
        <xdr:cNvSpPr/>
      </xdr:nvSpPr>
      <xdr:spPr>
        <a:xfrm>
          <a:off x="114300" y="16830675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142</xdr:row>
      <xdr:rowOff>57150</xdr:rowOff>
    </xdr:from>
    <xdr:to>
      <xdr:col>0</xdr:col>
      <xdr:colOff>266700</xdr:colOff>
      <xdr:row>142</xdr:row>
      <xdr:rowOff>228599</xdr:rowOff>
    </xdr:to>
    <xdr:sp macro="" textlink="">
      <xdr:nvSpPr>
        <xdr:cNvPr id="38" name="Rectangle 37"/>
        <xdr:cNvSpPr/>
      </xdr:nvSpPr>
      <xdr:spPr>
        <a:xfrm>
          <a:off x="114300" y="16830675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133350</xdr:colOff>
      <xdr:row>150</xdr:row>
      <xdr:rowOff>57150</xdr:rowOff>
    </xdr:from>
    <xdr:to>
      <xdr:col>0</xdr:col>
      <xdr:colOff>285750</xdr:colOff>
      <xdr:row>150</xdr:row>
      <xdr:rowOff>228599</xdr:rowOff>
    </xdr:to>
    <xdr:sp macro="" textlink="">
      <xdr:nvSpPr>
        <xdr:cNvPr id="39" name="Rectangle 38"/>
        <xdr:cNvSpPr/>
      </xdr:nvSpPr>
      <xdr:spPr>
        <a:xfrm>
          <a:off x="133350" y="12601575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152400</xdr:colOff>
      <xdr:row>192</xdr:row>
      <xdr:rowOff>66675</xdr:rowOff>
    </xdr:from>
    <xdr:to>
      <xdr:col>0</xdr:col>
      <xdr:colOff>304800</xdr:colOff>
      <xdr:row>192</xdr:row>
      <xdr:rowOff>238124</xdr:rowOff>
    </xdr:to>
    <xdr:sp macro="" textlink="">
      <xdr:nvSpPr>
        <xdr:cNvPr id="40" name="Rectangle 39"/>
        <xdr:cNvSpPr/>
      </xdr:nvSpPr>
      <xdr:spPr>
        <a:xfrm>
          <a:off x="152400" y="13668375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200025</xdr:colOff>
      <xdr:row>211</xdr:row>
      <xdr:rowOff>85725</xdr:rowOff>
    </xdr:from>
    <xdr:to>
      <xdr:col>0</xdr:col>
      <xdr:colOff>352425</xdr:colOff>
      <xdr:row>211</xdr:row>
      <xdr:rowOff>257174</xdr:rowOff>
    </xdr:to>
    <xdr:sp macro="" textlink="">
      <xdr:nvSpPr>
        <xdr:cNvPr id="42" name="Rectangle 41"/>
        <xdr:cNvSpPr/>
      </xdr:nvSpPr>
      <xdr:spPr>
        <a:xfrm>
          <a:off x="200025" y="15801975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222</xdr:row>
      <xdr:rowOff>57150</xdr:rowOff>
    </xdr:from>
    <xdr:to>
      <xdr:col>0</xdr:col>
      <xdr:colOff>266700</xdr:colOff>
      <xdr:row>222</xdr:row>
      <xdr:rowOff>228599</xdr:rowOff>
    </xdr:to>
    <xdr:sp macro="" textlink="">
      <xdr:nvSpPr>
        <xdr:cNvPr id="43" name="Rectangle 42"/>
        <xdr:cNvSpPr/>
      </xdr:nvSpPr>
      <xdr:spPr>
        <a:xfrm>
          <a:off x="114300" y="16830675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222</xdr:row>
      <xdr:rowOff>57150</xdr:rowOff>
    </xdr:from>
    <xdr:to>
      <xdr:col>0</xdr:col>
      <xdr:colOff>266700</xdr:colOff>
      <xdr:row>222</xdr:row>
      <xdr:rowOff>228599</xdr:rowOff>
    </xdr:to>
    <xdr:sp macro="" textlink="">
      <xdr:nvSpPr>
        <xdr:cNvPr id="44" name="Rectangle 43"/>
        <xdr:cNvSpPr/>
      </xdr:nvSpPr>
      <xdr:spPr>
        <a:xfrm>
          <a:off x="114300" y="16830675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104775</xdr:colOff>
      <xdr:row>230</xdr:row>
      <xdr:rowOff>114300</xdr:rowOff>
    </xdr:from>
    <xdr:to>
      <xdr:col>0</xdr:col>
      <xdr:colOff>257175</xdr:colOff>
      <xdr:row>230</xdr:row>
      <xdr:rowOff>285749</xdr:rowOff>
    </xdr:to>
    <xdr:sp macro="" textlink="">
      <xdr:nvSpPr>
        <xdr:cNvPr id="45" name="Rectangle 44"/>
        <xdr:cNvSpPr/>
      </xdr:nvSpPr>
      <xdr:spPr>
        <a:xfrm>
          <a:off x="104775" y="1794510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133350</xdr:colOff>
      <xdr:row>237</xdr:row>
      <xdr:rowOff>57150</xdr:rowOff>
    </xdr:from>
    <xdr:to>
      <xdr:col>0</xdr:col>
      <xdr:colOff>285750</xdr:colOff>
      <xdr:row>237</xdr:row>
      <xdr:rowOff>228599</xdr:rowOff>
    </xdr:to>
    <xdr:sp macro="" textlink="">
      <xdr:nvSpPr>
        <xdr:cNvPr id="47" name="Rectangle 46"/>
        <xdr:cNvSpPr/>
      </xdr:nvSpPr>
      <xdr:spPr>
        <a:xfrm>
          <a:off x="133350" y="32432625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249</xdr:row>
      <xdr:rowOff>57150</xdr:rowOff>
    </xdr:from>
    <xdr:to>
      <xdr:col>0</xdr:col>
      <xdr:colOff>266700</xdr:colOff>
      <xdr:row>249</xdr:row>
      <xdr:rowOff>228599</xdr:rowOff>
    </xdr:to>
    <xdr:sp macro="" textlink="">
      <xdr:nvSpPr>
        <xdr:cNvPr id="61" name="Rectangle 60"/>
        <xdr:cNvSpPr/>
      </xdr:nvSpPr>
      <xdr:spPr>
        <a:xfrm>
          <a:off x="114300" y="4383405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249</xdr:row>
      <xdr:rowOff>57150</xdr:rowOff>
    </xdr:from>
    <xdr:to>
      <xdr:col>0</xdr:col>
      <xdr:colOff>266700</xdr:colOff>
      <xdr:row>249</xdr:row>
      <xdr:rowOff>228599</xdr:rowOff>
    </xdr:to>
    <xdr:sp macro="" textlink="">
      <xdr:nvSpPr>
        <xdr:cNvPr id="62" name="Rectangle 61"/>
        <xdr:cNvSpPr/>
      </xdr:nvSpPr>
      <xdr:spPr>
        <a:xfrm>
          <a:off x="114300" y="4383405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104775</xdr:colOff>
      <xdr:row>252</xdr:row>
      <xdr:rowOff>114300</xdr:rowOff>
    </xdr:from>
    <xdr:to>
      <xdr:col>0</xdr:col>
      <xdr:colOff>257175</xdr:colOff>
      <xdr:row>252</xdr:row>
      <xdr:rowOff>285749</xdr:rowOff>
    </xdr:to>
    <xdr:sp macro="" textlink="">
      <xdr:nvSpPr>
        <xdr:cNvPr id="63" name="Rectangle 62"/>
        <xdr:cNvSpPr/>
      </xdr:nvSpPr>
      <xdr:spPr>
        <a:xfrm>
          <a:off x="104775" y="44891325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152400</xdr:colOff>
      <xdr:row>258</xdr:row>
      <xdr:rowOff>66675</xdr:rowOff>
    </xdr:from>
    <xdr:to>
      <xdr:col>0</xdr:col>
      <xdr:colOff>304800</xdr:colOff>
      <xdr:row>258</xdr:row>
      <xdr:rowOff>238124</xdr:rowOff>
    </xdr:to>
    <xdr:sp macro="" textlink="">
      <xdr:nvSpPr>
        <xdr:cNvPr id="65" name="Rectangle 64"/>
        <xdr:cNvSpPr/>
      </xdr:nvSpPr>
      <xdr:spPr>
        <a:xfrm>
          <a:off x="152400" y="49177575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147638</xdr:colOff>
      <xdr:row>263</xdr:row>
      <xdr:rowOff>85725</xdr:rowOff>
    </xdr:from>
    <xdr:to>
      <xdr:col>0</xdr:col>
      <xdr:colOff>300038</xdr:colOff>
      <xdr:row>263</xdr:row>
      <xdr:rowOff>257174</xdr:rowOff>
    </xdr:to>
    <xdr:sp macro="" textlink="">
      <xdr:nvSpPr>
        <xdr:cNvPr id="66" name="Rectangle 65"/>
        <xdr:cNvSpPr/>
      </xdr:nvSpPr>
      <xdr:spPr>
        <a:xfrm>
          <a:off x="147638" y="34030444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152400</xdr:colOff>
      <xdr:row>268</xdr:row>
      <xdr:rowOff>66675</xdr:rowOff>
    </xdr:from>
    <xdr:to>
      <xdr:col>0</xdr:col>
      <xdr:colOff>304800</xdr:colOff>
      <xdr:row>268</xdr:row>
      <xdr:rowOff>238124</xdr:rowOff>
    </xdr:to>
    <xdr:sp macro="" textlink="">
      <xdr:nvSpPr>
        <xdr:cNvPr id="72" name="Rectangle 71"/>
        <xdr:cNvSpPr/>
      </xdr:nvSpPr>
      <xdr:spPr>
        <a:xfrm>
          <a:off x="152400" y="5551170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104775</xdr:colOff>
      <xdr:row>243</xdr:row>
      <xdr:rowOff>66675</xdr:rowOff>
    </xdr:from>
    <xdr:to>
      <xdr:col>0</xdr:col>
      <xdr:colOff>257175</xdr:colOff>
      <xdr:row>243</xdr:row>
      <xdr:rowOff>219074</xdr:rowOff>
    </xdr:to>
    <xdr:sp macro="" textlink="">
      <xdr:nvSpPr>
        <xdr:cNvPr id="41" name="Rectangle 40"/>
        <xdr:cNvSpPr/>
      </xdr:nvSpPr>
      <xdr:spPr>
        <a:xfrm>
          <a:off x="104775" y="13335000"/>
          <a:ext cx="152400" cy="15239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159544</xdr:colOff>
      <xdr:row>247</xdr:row>
      <xdr:rowOff>85725</xdr:rowOff>
    </xdr:from>
    <xdr:to>
      <xdr:col>0</xdr:col>
      <xdr:colOff>311944</xdr:colOff>
      <xdr:row>247</xdr:row>
      <xdr:rowOff>257174</xdr:rowOff>
    </xdr:to>
    <xdr:sp macro="" textlink="">
      <xdr:nvSpPr>
        <xdr:cNvPr id="46" name="Rectangle 45"/>
        <xdr:cNvSpPr/>
      </xdr:nvSpPr>
      <xdr:spPr>
        <a:xfrm>
          <a:off x="159544" y="31065788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14</xdr:row>
      <xdr:rowOff>57150</xdr:rowOff>
    </xdr:from>
    <xdr:to>
      <xdr:col>0</xdr:col>
      <xdr:colOff>285750</xdr:colOff>
      <xdr:row>14</xdr:row>
      <xdr:rowOff>228599</xdr:rowOff>
    </xdr:to>
    <xdr:sp macro="" textlink="">
      <xdr:nvSpPr>
        <xdr:cNvPr id="2" name="Rectangle 1"/>
        <xdr:cNvSpPr/>
      </xdr:nvSpPr>
      <xdr:spPr>
        <a:xfrm>
          <a:off x="133350" y="308991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108608</xdr:colOff>
      <xdr:row>47</xdr:row>
      <xdr:rowOff>66675</xdr:rowOff>
    </xdr:from>
    <xdr:to>
      <xdr:col>0</xdr:col>
      <xdr:colOff>261008</xdr:colOff>
      <xdr:row>47</xdr:row>
      <xdr:rowOff>238124</xdr:rowOff>
    </xdr:to>
    <xdr:sp macro="" textlink="">
      <xdr:nvSpPr>
        <xdr:cNvPr id="4" name="Rectangle 3"/>
        <xdr:cNvSpPr/>
      </xdr:nvSpPr>
      <xdr:spPr>
        <a:xfrm>
          <a:off x="108608" y="25593675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56</xdr:row>
      <xdr:rowOff>57150</xdr:rowOff>
    </xdr:from>
    <xdr:to>
      <xdr:col>0</xdr:col>
      <xdr:colOff>266700</xdr:colOff>
      <xdr:row>56</xdr:row>
      <xdr:rowOff>228599</xdr:rowOff>
    </xdr:to>
    <xdr:sp macro="" textlink="">
      <xdr:nvSpPr>
        <xdr:cNvPr id="5" name="Rectangle 4"/>
        <xdr:cNvSpPr/>
      </xdr:nvSpPr>
      <xdr:spPr>
        <a:xfrm>
          <a:off x="114300" y="3361563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56</xdr:row>
      <xdr:rowOff>57150</xdr:rowOff>
    </xdr:from>
    <xdr:to>
      <xdr:col>0</xdr:col>
      <xdr:colOff>266700</xdr:colOff>
      <xdr:row>56</xdr:row>
      <xdr:rowOff>228599</xdr:rowOff>
    </xdr:to>
    <xdr:sp macro="" textlink="">
      <xdr:nvSpPr>
        <xdr:cNvPr id="6" name="Rectangle 5"/>
        <xdr:cNvSpPr/>
      </xdr:nvSpPr>
      <xdr:spPr>
        <a:xfrm>
          <a:off x="114300" y="3361563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104775</xdr:colOff>
      <xdr:row>65</xdr:row>
      <xdr:rowOff>57150</xdr:rowOff>
    </xdr:from>
    <xdr:to>
      <xdr:col>0</xdr:col>
      <xdr:colOff>257175</xdr:colOff>
      <xdr:row>65</xdr:row>
      <xdr:rowOff>228599</xdr:rowOff>
    </xdr:to>
    <xdr:sp macro="" textlink="">
      <xdr:nvSpPr>
        <xdr:cNvPr id="7" name="Rectangle 6"/>
        <xdr:cNvSpPr/>
      </xdr:nvSpPr>
      <xdr:spPr>
        <a:xfrm>
          <a:off x="104775" y="4194429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104775</xdr:colOff>
      <xdr:row>58</xdr:row>
      <xdr:rowOff>66675</xdr:rowOff>
    </xdr:from>
    <xdr:to>
      <xdr:col>0</xdr:col>
      <xdr:colOff>257175</xdr:colOff>
      <xdr:row>58</xdr:row>
      <xdr:rowOff>238124</xdr:rowOff>
    </xdr:to>
    <xdr:sp macro="" textlink="">
      <xdr:nvSpPr>
        <xdr:cNvPr id="8" name="Rectangle 7"/>
        <xdr:cNvSpPr/>
      </xdr:nvSpPr>
      <xdr:spPr>
        <a:xfrm>
          <a:off x="104775" y="37701855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113</xdr:row>
      <xdr:rowOff>57150</xdr:rowOff>
    </xdr:from>
    <xdr:to>
      <xdr:col>0</xdr:col>
      <xdr:colOff>266700</xdr:colOff>
      <xdr:row>113</xdr:row>
      <xdr:rowOff>228599</xdr:rowOff>
    </xdr:to>
    <xdr:sp macro="" textlink="">
      <xdr:nvSpPr>
        <xdr:cNvPr id="9" name="Rectangle 8"/>
        <xdr:cNvSpPr/>
      </xdr:nvSpPr>
      <xdr:spPr>
        <a:xfrm>
          <a:off x="114300" y="8794623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118</xdr:row>
      <xdr:rowOff>57150</xdr:rowOff>
    </xdr:from>
    <xdr:to>
      <xdr:col>0</xdr:col>
      <xdr:colOff>266700</xdr:colOff>
      <xdr:row>118</xdr:row>
      <xdr:rowOff>228599</xdr:rowOff>
    </xdr:to>
    <xdr:sp macro="" textlink="">
      <xdr:nvSpPr>
        <xdr:cNvPr id="10" name="Rectangle 9"/>
        <xdr:cNvSpPr/>
      </xdr:nvSpPr>
      <xdr:spPr>
        <a:xfrm>
          <a:off x="114300" y="9173337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113</xdr:row>
      <xdr:rowOff>57150</xdr:rowOff>
    </xdr:from>
    <xdr:to>
      <xdr:col>0</xdr:col>
      <xdr:colOff>266700</xdr:colOff>
      <xdr:row>113</xdr:row>
      <xdr:rowOff>228599</xdr:rowOff>
    </xdr:to>
    <xdr:sp macro="" textlink="">
      <xdr:nvSpPr>
        <xdr:cNvPr id="11" name="Rectangle 10"/>
        <xdr:cNvSpPr/>
      </xdr:nvSpPr>
      <xdr:spPr>
        <a:xfrm>
          <a:off x="114300" y="8794623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74</xdr:row>
      <xdr:rowOff>57150</xdr:rowOff>
    </xdr:from>
    <xdr:to>
      <xdr:col>0</xdr:col>
      <xdr:colOff>266700</xdr:colOff>
      <xdr:row>74</xdr:row>
      <xdr:rowOff>228599</xdr:rowOff>
    </xdr:to>
    <xdr:sp macro="" textlink="">
      <xdr:nvSpPr>
        <xdr:cNvPr id="12" name="Rectangle 11"/>
        <xdr:cNvSpPr/>
      </xdr:nvSpPr>
      <xdr:spPr>
        <a:xfrm>
          <a:off x="114300" y="5197221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74</xdr:row>
      <xdr:rowOff>57150</xdr:rowOff>
    </xdr:from>
    <xdr:to>
      <xdr:col>0</xdr:col>
      <xdr:colOff>266700</xdr:colOff>
      <xdr:row>74</xdr:row>
      <xdr:rowOff>228599</xdr:rowOff>
    </xdr:to>
    <xdr:sp macro="" textlink="">
      <xdr:nvSpPr>
        <xdr:cNvPr id="13" name="Rectangle 12"/>
        <xdr:cNvSpPr/>
      </xdr:nvSpPr>
      <xdr:spPr>
        <a:xfrm>
          <a:off x="114300" y="5197221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127</xdr:row>
      <xdr:rowOff>57150</xdr:rowOff>
    </xdr:from>
    <xdr:to>
      <xdr:col>0</xdr:col>
      <xdr:colOff>266700</xdr:colOff>
      <xdr:row>127</xdr:row>
      <xdr:rowOff>228599</xdr:rowOff>
    </xdr:to>
    <xdr:sp macro="" textlink="">
      <xdr:nvSpPr>
        <xdr:cNvPr id="14" name="Rectangle 13"/>
        <xdr:cNvSpPr/>
      </xdr:nvSpPr>
      <xdr:spPr>
        <a:xfrm>
          <a:off x="114300" y="10288905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127</xdr:row>
      <xdr:rowOff>57150</xdr:rowOff>
    </xdr:from>
    <xdr:to>
      <xdr:col>0</xdr:col>
      <xdr:colOff>266700</xdr:colOff>
      <xdr:row>127</xdr:row>
      <xdr:rowOff>228599</xdr:rowOff>
    </xdr:to>
    <xdr:sp macro="" textlink="">
      <xdr:nvSpPr>
        <xdr:cNvPr id="15" name="Rectangle 14"/>
        <xdr:cNvSpPr/>
      </xdr:nvSpPr>
      <xdr:spPr>
        <a:xfrm>
          <a:off x="114300" y="10288905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133350</xdr:colOff>
      <xdr:row>141</xdr:row>
      <xdr:rowOff>57150</xdr:rowOff>
    </xdr:from>
    <xdr:to>
      <xdr:col>0</xdr:col>
      <xdr:colOff>285750</xdr:colOff>
      <xdr:row>141</xdr:row>
      <xdr:rowOff>228599</xdr:rowOff>
    </xdr:to>
    <xdr:sp macro="" textlink="">
      <xdr:nvSpPr>
        <xdr:cNvPr id="16" name="Rectangle 15"/>
        <xdr:cNvSpPr/>
      </xdr:nvSpPr>
      <xdr:spPr>
        <a:xfrm>
          <a:off x="133350" y="10942701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152400</xdr:colOff>
      <xdr:row>188</xdr:row>
      <xdr:rowOff>66675</xdr:rowOff>
    </xdr:from>
    <xdr:to>
      <xdr:col>0</xdr:col>
      <xdr:colOff>304800</xdr:colOff>
      <xdr:row>188</xdr:row>
      <xdr:rowOff>238124</xdr:rowOff>
    </xdr:to>
    <xdr:sp macro="" textlink="">
      <xdr:nvSpPr>
        <xdr:cNvPr id="17" name="Rectangle 16"/>
        <xdr:cNvSpPr/>
      </xdr:nvSpPr>
      <xdr:spPr>
        <a:xfrm>
          <a:off x="152400" y="142583535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200025</xdr:colOff>
      <xdr:row>210</xdr:row>
      <xdr:rowOff>85725</xdr:rowOff>
    </xdr:from>
    <xdr:to>
      <xdr:col>0</xdr:col>
      <xdr:colOff>352425</xdr:colOff>
      <xdr:row>210</xdr:row>
      <xdr:rowOff>257174</xdr:rowOff>
    </xdr:to>
    <xdr:sp macro="" textlink="">
      <xdr:nvSpPr>
        <xdr:cNvPr id="18" name="Rectangle 17"/>
        <xdr:cNvSpPr/>
      </xdr:nvSpPr>
      <xdr:spPr>
        <a:xfrm>
          <a:off x="200025" y="155594685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195115</xdr:colOff>
      <xdr:row>224</xdr:row>
      <xdr:rowOff>57150</xdr:rowOff>
    </xdr:from>
    <xdr:to>
      <xdr:col>0</xdr:col>
      <xdr:colOff>347515</xdr:colOff>
      <xdr:row>224</xdr:row>
      <xdr:rowOff>228599</xdr:rowOff>
    </xdr:to>
    <xdr:sp macro="" textlink="">
      <xdr:nvSpPr>
        <xdr:cNvPr id="19" name="Rectangle 18"/>
        <xdr:cNvSpPr/>
      </xdr:nvSpPr>
      <xdr:spPr>
        <a:xfrm>
          <a:off x="195115" y="18402877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104775</xdr:colOff>
      <xdr:row>228</xdr:row>
      <xdr:rowOff>114300</xdr:rowOff>
    </xdr:from>
    <xdr:to>
      <xdr:col>0</xdr:col>
      <xdr:colOff>257175</xdr:colOff>
      <xdr:row>228</xdr:row>
      <xdr:rowOff>285749</xdr:rowOff>
    </xdr:to>
    <xdr:sp macro="" textlink="">
      <xdr:nvSpPr>
        <xdr:cNvPr id="21" name="Rectangle 20"/>
        <xdr:cNvSpPr/>
      </xdr:nvSpPr>
      <xdr:spPr>
        <a:xfrm>
          <a:off x="104775" y="17070324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133350</xdr:colOff>
      <xdr:row>232</xdr:row>
      <xdr:rowOff>57150</xdr:rowOff>
    </xdr:from>
    <xdr:to>
      <xdr:col>0</xdr:col>
      <xdr:colOff>285750</xdr:colOff>
      <xdr:row>232</xdr:row>
      <xdr:rowOff>228599</xdr:rowOff>
    </xdr:to>
    <xdr:sp macro="" textlink="">
      <xdr:nvSpPr>
        <xdr:cNvPr id="22" name="Rectangle 21"/>
        <xdr:cNvSpPr/>
      </xdr:nvSpPr>
      <xdr:spPr>
        <a:xfrm>
          <a:off x="133350" y="17599533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245</xdr:row>
      <xdr:rowOff>57150</xdr:rowOff>
    </xdr:from>
    <xdr:to>
      <xdr:col>0</xdr:col>
      <xdr:colOff>266700</xdr:colOff>
      <xdr:row>245</xdr:row>
      <xdr:rowOff>228599</xdr:rowOff>
    </xdr:to>
    <xdr:sp macro="" textlink="">
      <xdr:nvSpPr>
        <xdr:cNvPr id="23" name="Rectangle 22"/>
        <xdr:cNvSpPr/>
      </xdr:nvSpPr>
      <xdr:spPr>
        <a:xfrm>
          <a:off x="114300" y="18376773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245</xdr:row>
      <xdr:rowOff>57150</xdr:rowOff>
    </xdr:from>
    <xdr:to>
      <xdr:col>0</xdr:col>
      <xdr:colOff>266700</xdr:colOff>
      <xdr:row>245</xdr:row>
      <xdr:rowOff>228599</xdr:rowOff>
    </xdr:to>
    <xdr:sp macro="" textlink="">
      <xdr:nvSpPr>
        <xdr:cNvPr id="24" name="Rectangle 23"/>
        <xdr:cNvSpPr/>
      </xdr:nvSpPr>
      <xdr:spPr>
        <a:xfrm>
          <a:off x="114300" y="18376773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104775</xdr:colOff>
      <xdr:row>253</xdr:row>
      <xdr:rowOff>114300</xdr:rowOff>
    </xdr:from>
    <xdr:to>
      <xdr:col>0</xdr:col>
      <xdr:colOff>257175</xdr:colOff>
      <xdr:row>253</xdr:row>
      <xdr:rowOff>285749</xdr:rowOff>
    </xdr:to>
    <xdr:sp macro="" textlink="">
      <xdr:nvSpPr>
        <xdr:cNvPr id="25" name="Rectangle 24"/>
        <xdr:cNvSpPr/>
      </xdr:nvSpPr>
      <xdr:spPr>
        <a:xfrm>
          <a:off x="104775" y="18560796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152400</xdr:colOff>
      <xdr:row>257</xdr:row>
      <xdr:rowOff>66675</xdr:rowOff>
    </xdr:from>
    <xdr:to>
      <xdr:col>0</xdr:col>
      <xdr:colOff>304800</xdr:colOff>
      <xdr:row>257</xdr:row>
      <xdr:rowOff>238124</xdr:rowOff>
    </xdr:to>
    <xdr:sp macro="" textlink="">
      <xdr:nvSpPr>
        <xdr:cNvPr id="26" name="Rectangle 25"/>
        <xdr:cNvSpPr/>
      </xdr:nvSpPr>
      <xdr:spPr>
        <a:xfrm>
          <a:off x="152400" y="190970535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147638</xdr:colOff>
      <xdr:row>261</xdr:row>
      <xdr:rowOff>85725</xdr:rowOff>
    </xdr:from>
    <xdr:to>
      <xdr:col>0</xdr:col>
      <xdr:colOff>300038</xdr:colOff>
      <xdr:row>261</xdr:row>
      <xdr:rowOff>257174</xdr:rowOff>
    </xdr:to>
    <xdr:sp macro="" textlink="">
      <xdr:nvSpPr>
        <xdr:cNvPr id="27" name="Rectangle 26"/>
        <xdr:cNvSpPr/>
      </xdr:nvSpPr>
      <xdr:spPr>
        <a:xfrm>
          <a:off x="147638" y="195363465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152400</xdr:colOff>
      <xdr:row>264</xdr:row>
      <xdr:rowOff>66675</xdr:rowOff>
    </xdr:from>
    <xdr:to>
      <xdr:col>0</xdr:col>
      <xdr:colOff>304800</xdr:colOff>
      <xdr:row>264</xdr:row>
      <xdr:rowOff>238124</xdr:rowOff>
    </xdr:to>
    <xdr:sp macro="" textlink="">
      <xdr:nvSpPr>
        <xdr:cNvPr id="28" name="Rectangle 27"/>
        <xdr:cNvSpPr/>
      </xdr:nvSpPr>
      <xdr:spPr>
        <a:xfrm>
          <a:off x="152400" y="197828535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104775</xdr:colOff>
      <xdr:row>238</xdr:row>
      <xdr:rowOff>66675</xdr:rowOff>
    </xdr:from>
    <xdr:to>
      <xdr:col>0</xdr:col>
      <xdr:colOff>257175</xdr:colOff>
      <xdr:row>238</xdr:row>
      <xdr:rowOff>219074</xdr:rowOff>
    </xdr:to>
    <xdr:sp macro="" textlink="">
      <xdr:nvSpPr>
        <xdr:cNvPr id="29" name="Rectangle 28"/>
        <xdr:cNvSpPr/>
      </xdr:nvSpPr>
      <xdr:spPr>
        <a:xfrm>
          <a:off x="104775" y="179692935"/>
          <a:ext cx="152400" cy="15239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159544</xdr:colOff>
      <xdr:row>241</xdr:row>
      <xdr:rowOff>85725</xdr:rowOff>
    </xdr:from>
    <xdr:to>
      <xdr:col>0</xdr:col>
      <xdr:colOff>311944</xdr:colOff>
      <xdr:row>241</xdr:row>
      <xdr:rowOff>257174</xdr:rowOff>
    </xdr:to>
    <xdr:sp macro="" textlink="">
      <xdr:nvSpPr>
        <xdr:cNvPr id="30" name="Rectangle 29"/>
        <xdr:cNvSpPr/>
      </xdr:nvSpPr>
      <xdr:spPr>
        <a:xfrm>
          <a:off x="159544" y="182424705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133350</xdr:colOff>
      <xdr:row>11</xdr:row>
      <xdr:rowOff>57150</xdr:rowOff>
    </xdr:from>
    <xdr:to>
      <xdr:col>0</xdr:col>
      <xdr:colOff>285750</xdr:colOff>
      <xdr:row>11</xdr:row>
      <xdr:rowOff>228599</xdr:rowOff>
    </xdr:to>
    <xdr:sp macro="" textlink="">
      <xdr:nvSpPr>
        <xdr:cNvPr id="31" name="Rectangle 30"/>
        <xdr:cNvSpPr/>
      </xdr:nvSpPr>
      <xdr:spPr>
        <a:xfrm>
          <a:off x="133350" y="3763241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350520</xdr:colOff>
      <xdr:row>11</xdr:row>
      <xdr:rowOff>91440</xdr:rowOff>
    </xdr:from>
    <xdr:to>
      <xdr:col>15</xdr:col>
      <xdr:colOff>449580</xdr:colOff>
      <xdr:row>26</xdr:row>
      <xdr:rowOff>45720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15240</xdr:colOff>
      <xdr:row>4</xdr:row>
      <xdr:rowOff>186690</xdr:rowOff>
    </xdr:from>
    <xdr:to>
      <xdr:col>25</xdr:col>
      <xdr:colOff>563880</xdr:colOff>
      <xdr:row>15</xdr:row>
      <xdr:rowOff>259080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9</xdr:row>
      <xdr:rowOff>57150</xdr:rowOff>
    </xdr:from>
    <xdr:to>
      <xdr:col>0</xdr:col>
      <xdr:colOff>285750</xdr:colOff>
      <xdr:row>9</xdr:row>
      <xdr:rowOff>228599</xdr:rowOff>
    </xdr:to>
    <xdr:sp macro="" textlink="">
      <xdr:nvSpPr>
        <xdr:cNvPr id="14" name="Rectangle 13"/>
        <xdr:cNvSpPr/>
      </xdr:nvSpPr>
      <xdr:spPr>
        <a:xfrm>
          <a:off x="133350" y="308991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108608</xdr:colOff>
      <xdr:row>12</xdr:row>
      <xdr:rowOff>66675</xdr:rowOff>
    </xdr:from>
    <xdr:to>
      <xdr:col>0</xdr:col>
      <xdr:colOff>261008</xdr:colOff>
      <xdr:row>12</xdr:row>
      <xdr:rowOff>238124</xdr:rowOff>
    </xdr:to>
    <xdr:sp macro="" textlink="">
      <xdr:nvSpPr>
        <xdr:cNvPr id="15" name="Rectangle 14"/>
        <xdr:cNvSpPr/>
      </xdr:nvSpPr>
      <xdr:spPr>
        <a:xfrm>
          <a:off x="108608" y="26393775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15</xdr:row>
      <xdr:rowOff>57150</xdr:rowOff>
    </xdr:from>
    <xdr:to>
      <xdr:col>0</xdr:col>
      <xdr:colOff>266700</xdr:colOff>
      <xdr:row>15</xdr:row>
      <xdr:rowOff>228599</xdr:rowOff>
    </xdr:to>
    <xdr:sp macro="" textlink="">
      <xdr:nvSpPr>
        <xdr:cNvPr id="21" name="Rectangle 20"/>
        <xdr:cNvSpPr/>
      </xdr:nvSpPr>
      <xdr:spPr>
        <a:xfrm>
          <a:off x="114300" y="5849493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15</xdr:row>
      <xdr:rowOff>57150</xdr:rowOff>
    </xdr:from>
    <xdr:to>
      <xdr:col>0</xdr:col>
      <xdr:colOff>266700</xdr:colOff>
      <xdr:row>15</xdr:row>
      <xdr:rowOff>228599</xdr:rowOff>
    </xdr:to>
    <xdr:sp macro="" textlink="">
      <xdr:nvSpPr>
        <xdr:cNvPr id="22" name="Rectangle 21"/>
        <xdr:cNvSpPr/>
      </xdr:nvSpPr>
      <xdr:spPr>
        <a:xfrm>
          <a:off x="114300" y="5849493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17</xdr:row>
      <xdr:rowOff>57150</xdr:rowOff>
    </xdr:from>
    <xdr:to>
      <xdr:col>0</xdr:col>
      <xdr:colOff>266700</xdr:colOff>
      <xdr:row>17</xdr:row>
      <xdr:rowOff>228599</xdr:rowOff>
    </xdr:to>
    <xdr:sp macro="" textlink="">
      <xdr:nvSpPr>
        <xdr:cNvPr id="26" name="Rectangle 25"/>
        <xdr:cNvSpPr/>
      </xdr:nvSpPr>
      <xdr:spPr>
        <a:xfrm>
          <a:off x="114300" y="11133963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17</xdr:row>
      <xdr:rowOff>57150</xdr:rowOff>
    </xdr:from>
    <xdr:to>
      <xdr:col>0</xdr:col>
      <xdr:colOff>266700</xdr:colOff>
      <xdr:row>17</xdr:row>
      <xdr:rowOff>228599</xdr:rowOff>
    </xdr:to>
    <xdr:sp macro="" textlink="">
      <xdr:nvSpPr>
        <xdr:cNvPr id="27" name="Rectangle 26"/>
        <xdr:cNvSpPr/>
      </xdr:nvSpPr>
      <xdr:spPr>
        <a:xfrm>
          <a:off x="114300" y="11133963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133350</xdr:colOff>
      <xdr:row>20</xdr:row>
      <xdr:rowOff>57150</xdr:rowOff>
    </xdr:from>
    <xdr:to>
      <xdr:col>0</xdr:col>
      <xdr:colOff>285750</xdr:colOff>
      <xdr:row>20</xdr:row>
      <xdr:rowOff>228599</xdr:rowOff>
    </xdr:to>
    <xdr:sp macro="" textlink="">
      <xdr:nvSpPr>
        <xdr:cNvPr id="28" name="Rectangle 27"/>
        <xdr:cNvSpPr/>
      </xdr:nvSpPr>
      <xdr:spPr>
        <a:xfrm>
          <a:off x="133350" y="11784711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152400</xdr:colOff>
      <xdr:row>25</xdr:row>
      <xdr:rowOff>66675</xdr:rowOff>
    </xdr:from>
    <xdr:to>
      <xdr:col>0</xdr:col>
      <xdr:colOff>304800</xdr:colOff>
      <xdr:row>25</xdr:row>
      <xdr:rowOff>238124</xdr:rowOff>
    </xdr:to>
    <xdr:sp macro="" textlink="">
      <xdr:nvSpPr>
        <xdr:cNvPr id="29" name="Rectangle 28"/>
        <xdr:cNvSpPr/>
      </xdr:nvSpPr>
      <xdr:spPr>
        <a:xfrm>
          <a:off x="152400" y="154386915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200025</xdr:colOff>
      <xdr:row>30</xdr:row>
      <xdr:rowOff>85725</xdr:rowOff>
    </xdr:from>
    <xdr:to>
      <xdr:col>0</xdr:col>
      <xdr:colOff>352425</xdr:colOff>
      <xdr:row>30</xdr:row>
      <xdr:rowOff>257174</xdr:rowOff>
    </xdr:to>
    <xdr:sp macro="" textlink="">
      <xdr:nvSpPr>
        <xdr:cNvPr id="30" name="Rectangle 29"/>
        <xdr:cNvSpPr/>
      </xdr:nvSpPr>
      <xdr:spPr>
        <a:xfrm>
          <a:off x="200025" y="167725725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34</xdr:row>
      <xdr:rowOff>57150</xdr:rowOff>
    </xdr:from>
    <xdr:to>
      <xdr:col>0</xdr:col>
      <xdr:colOff>266700</xdr:colOff>
      <xdr:row>34</xdr:row>
      <xdr:rowOff>228599</xdr:rowOff>
    </xdr:to>
    <xdr:sp macro="" textlink="">
      <xdr:nvSpPr>
        <xdr:cNvPr id="31" name="Rectangle 30"/>
        <xdr:cNvSpPr/>
      </xdr:nvSpPr>
      <xdr:spPr>
        <a:xfrm>
          <a:off x="114300" y="17591913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34</xdr:row>
      <xdr:rowOff>57150</xdr:rowOff>
    </xdr:from>
    <xdr:to>
      <xdr:col>0</xdr:col>
      <xdr:colOff>266700</xdr:colOff>
      <xdr:row>34</xdr:row>
      <xdr:rowOff>228599</xdr:rowOff>
    </xdr:to>
    <xdr:sp macro="" textlink="">
      <xdr:nvSpPr>
        <xdr:cNvPr id="32" name="Rectangle 31"/>
        <xdr:cNvSpPr/>
      </xdr:nvSpPr>
      <xdr:spPr>
        <a:xfrm>
          <a:off x="114300" y="17591913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104775</xdr:colOff>
      <xdr:row>37</xdr:row>
      <xdr:rowOff>114300</xdr:rowOff>
    </xdr:from>
    <xdr:to>
      <xdr:col>0</xdr:col>
      <xdr:colOff>257175</xdr:colOff>
      <xdr:row>37</xdr:row>
      <xdr:rowOff>285749</xdr:rowOff>
    </xdr:to>
    <xdr:sp macro="" textlink="">
      <xdr:nvSpPr>
        <xdr:cNvPr id="33" name="Rectangle 32"/>
        <xdr:cNvSpPr/>
      </xdr:nvSpPr>
      <xdr:spPr>
        <a:xfrm>
          <a:off x="104775" y="18189702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133350</xdr:colOff>
      <xdr:row>40</xdr:row>
      <xdr:rowOff>57150</xdr:rowOff>
    </xdr:from>
    <xdr:to>
      <xdr:col>0</xdr:col>
      <xdr:colOff>285750</xdr:colOff>
      <xdr:row>40</xdr:row>
      <xdr:rowOff>228599</xdr:rowOff>
    </xdr:to>
    <xdr:sp macro="" textlink="">
      <xdr:nvSpPr>
        <xdr:cNvPr id="34" name="Rectangle 33"/>
        <xdr:cNvSpPr/>
      </xdr:nvSpPr>
      <xdr:spPr>
        <a:xfrm>
          <a:off x="133350" y="18804255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104775</xdr:colOff>
      <xdr:row>42</xdr:row>
      <xdr:rowOff>66675</xdr:rowOff>
    </xdr:from>
    <xdr:to>
      <xdr:col>0</xdr:col>
      <xdr:colOff>257175</xdr:colOff>
      <xdr:row>42</xdr:row>
      <xdr:rowOff>219074</xdr:rowOff>
    </xdr:to>
    <xdr:sp macro="" textlink="">
      <xdr:nvSpPr>
        <xdr:cNvPr id="35" name="Rectangle 34"/>
        <xdr:cNvSpPr/>
      </xdr:nvSpPr>
      <xdr:spPr>
        <a:xfrm>
          <a:off x="104775" y="192883155"/>
          <a:ext cx="152400" cy="15239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45</xdr:row>
      <xdr:rowOff>57150</xdr:rowOff>
    </xdr:from>
    <xdr:to>
      <xdr:col>0</xdr:col>
      <xdr:colOff>266700</xdr:colOff>
      <xdr:row>45</xdr:row>
      <xdr:rowOff>228599</xdr:rowOff>
    </xdr:to>
    <xdr:sp macro="" textlink="">
      <xdr:nvSpPr>
        <xdr:cNvPr id="37" name="Rectangle 36"/>
        <xdr:cNvSpPr/>
      </xdr:nvSpPr>
      <xdr:spPr>
        <a:xfrm>
          <a:off x="114300" y="19714083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45</xdr:row>
      <xdr:rowOff>57150</xdr:rowOff>
    </xdr:from>
    <xdr:to>
      <xdr:col>0</xdr:col>
      <xdr:colOff>266700</xdr:colOff>
      <xdr:row>45</xdr:row>
      <xdr:rowOff>228599</xdr:rowOff>
    </xdr:to>
    <xdr:sp macro="" textlink="">
      <xdr:nvSpPr>
        <xdr:cNvPr id="38" name="Rectangle 37"/>
        <xdr:cNvSpPr/>
      </xdr:nvSpPr>
      <xdr:spPr>
        <a:xfrm>
          <a:off x="114300" y="19714083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152400</xdr:colOff>
      <xdr:row>48</xdr:row>
      <xdr:rowOff>66675</xdr:rowOff>
    </xdr:from>
    <xdr:to>
      <xdr:col>0</xdr:col>
      <xdr:colOff>304800</xdr:colOff>
      <xdr:row>48</xdr:row>
      <xdr:rowOff>238124</xdr:rowOff>
    </xdr:to>
    <xdr:sp macro="" textlink="">
      <xdr:nvSpPr>
        <xdr:cNvPr id="40" name="Rectangle 39"/>
        <xdr:cNvSpPr/>
      </xdr:nvSpPr>
      <xdr:spPr>
        <a:xfrm>
          <a:off x="152400" y="204671295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147638</xdr:colOff>
      <xdr:row>50</xdr:row>
      <xdr:rowOff>85725</xdr:rowOff>
    </xdr:from>
    <xdr:to>
      <xdr:col>0</xdr:col>
      <xdr:colOff>300038</xdr:colOff>
      <xdr:row>50</xdr:row>
      <xdr:rowOff>257174</xdr:rowOff>
    </xdr:to>
    <xdr:sp macro="" textlink="">
      <xdr:nvSpPr>
        <xdr:cNvPr id="41" name="Rectangle 40"/>
        <xdr:cNvSpPr/>
      </xdr:nvSpPr>
      <xdr:spPr>
        <a:xfrm>
          <a:off x="147638" y="209109945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152400</xdr:colOff>
      <xdr:row>53</xdr:row>
      <xdr:rowOff>66675</xdr:rowOff>
    </xdr:from>
    <xdr:to>
      <xdr:col>0</xdr:col>
      <xdr:colOff>304800</xdr:colOff>
      <xdr:row>53</xdr:row>
      <xdr:rowOff>238124</xdr:rowOff>
    </xdr:to>
    <xdr:sp macro="" textlink="">
      <xdr:nvSpPr>
        <xdr:cNvPr id="42" name="Rectangle 41"/>
        <xdr:cNvSpPr/>
      </xdr:nvSpPr>
      <xdr:spPr>
        <a:xfrm>
          <a:off x="152400" y="211361655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10</xdr:row>
      <xdr:rowOff>57150</xdr:rowOff>
    </xdr:from>
    <xdr:to>
      <xdr:col>0</xdr:col>
      <xdr:colOff>266700</xdr:colOff>
      <xdr:row>10</xdr:row>
      <xdr:rowOff>228599</xdr:rowOff>
    </xdr:to>
    <xdr:sp macro="" textlink="">
      <xdr:nvSpPr>
        <xdr:cNvPr id="2" name="Rectangle 1"/>
        <xdr:cNvSpPr/>
      </xdr:nvSpPr>
      <xdr:spPr>
        <a:xfrm>
          <a:off x="114300" y="318897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10</xdr:row>
      <xdr:rowOff>57150</xdr:rowOff>
    </xdr:from>
    <xdr:to>
      <xdr:col>0</xdr:col>
      <xdr:colOff>266700</xdr:colOff>
      <xdr:row>10</xdr:row>
      <xdr:rowOff>228599</xdr:rowOff>
    </xdr:to>
    <xdr:sp macro="" textlink="">
      <xdr:nvSpPr>
        <xdr:cNvPr id="3" name="Rectangle 2"/>
        <xdr:cNvSpPr/>
      </xdr:nvSpPr>
      <xdr:spPr>
        <a:xfrm>
          <a:off x="114300" y="318897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10</xdr:row>
      <xdr:rowOff>57150</xdr:rowOff>
    </xdr:from>
    <xdr:to>
      <xdr:col>0</xdr:col>
      <xdr:colOff>266700</xdr:colOff>
      <xdr:row>10</xdr:row>
      <xdr:rowOff>228599</xdr:rowOff>
    </xdr:to>
    <xdr:sp macro="" textlink="">
      <xdr:nvSpPr>
        <xdr:cNvPr id="4" name="Rectangle 3"/>
        <xdr:cNvSpPr/>
      </xdr:nvSpPr>
      <xdr:spPr>
        <a:xfrm>
          <a:off x="114300" y="318897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10</xdr:row>
      <xdr:rowOff>57150</xdr:rowOff>
    </xdr:from>
    <xdr:to>
      <xdr:col>0</xdr:col>
      <xdr:colOff>266700</xdr:colOff>
      <xdr:row>10</xdr:row>
      <xdr:rowOff>228599</xdr:rowOff>
    </xdr:to>
    <xdr:sp macro="" textlink="">
      <xdr:nvSpPr>
        <xdr:cNvPr id="5" name="Rectangle 4"/>
        <xdr:cNvSpPr/>
      </xdr:nvSpPr>
      <xdr:spPr>
        <a:xfrm>
          <a:off x="114300" y="318897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16</xdr:row>
      <xdr:rowOff>57150</xdr:rowOff>
    </xdr:from>
    <xdr:to>
      <xdr:col>0</xdr:col>
      <xdr:colOff>266700</xdr:colOff>
      <xdr:row>16</xdr:row>
      <xdr:rowOff>228599</xdr:rowOff>
    </xdr:to>
    <xdr:sp macro="" textlink="">
      <xdr:nvSpPr>
        <xdr:cNvPr id="6" name="Rectangle 5"/>
        <xdr:cNvSpPr/>
      </xdr:nvSpPr>
      <xdr:spPr>
        <a:xfrm>
          <a:off x="114300" y="1174623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16</xdr:row>
      <xdr:rowOff>57150</xdr:rowOff>
    </xdr:from>
    <xdr:to>
      <xdr:col>0</xdr:col>
      <xdr:colOff>266700</xdr:colOff>
      <xdr:row>16</xdr:row>
      <xdr:rowOff>228599</xdr:rowOff>
    </xdr:to>
    <xdr:sp macro="" textlink="">
      <xdr:nvSpPr>
        <xdr:cNvPr id="7" name="Rectangle 6"/>
        <xdr:cNvSpPr/>
      </xdr:nvSpPr>
      <xdr:spPr>
        <a:xfrm>
          <a:off x="114300" y="1174623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19</xdr:row>
      <xdr:rowOff>57150</xdr:rowOff>
    </xdr:from>
    <xdr:to>
      <xdr:col>0</xdr:col>
      <xdr:colOff>266700</xdr:colOff>
      <xdr:row>19</xdr:row>
      <xdr:rowOff>228599</xdr:rowOff>
    </xdr:to>
    <xdr:sp macro="" textlink="">
      <xdr:nvSpPr>
        <xdr:cNvPr id="8" name="Rectangle 7"/>
        <xdr:cNvSpPr/>
      </xdr:nvSpPr>
      <xdr:spPr>
        <a:xfrm>
          <a:off x="114300" y="2434209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19</xdr:row>
      <xdr:rowOff>57150</xdr:rowOff>
    </xdr:from>
    <xdr:to>
      <xdr:col>0</xdr:col>
      <xdr:colOff>266700</xdr:colOff>
      <xdr:row>19</xdr:row>
      <xdr:rowOff>228599</xdr:rowOff>
    </xdr:to>
    <xdr:sp macro="" textlink="">
      <xdr:nvSpPr>
        <xdr:cNvPr id="9" name="Rectangle 8"/>
        <xdr:cNvSpPr/>
      </xdr:nvSpPr>
      <xdr:spPr>
        <a:xfrm>
          <a:off x="114300" y="2434209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19</xdr:row>
      <xdr:rowOff>57150</xdr:rowOff>
    </xdr:from>
    <xdr:to>
      <xdr:col>0</xdr:col>
      <xdr:colOff>266700</xdr:colOff>
      <xdr:row>19</xdr:row>
      <xdr:rowOff>228599</xdr:rowOff>
    </xdr:to>
    <xdr:sp macro="" textlink="">
      <xdr:nvSpPr>
        <xdr:cNvPr id="10" name="Rectangle 9"/>
        <xdr:cNvSpPr/>
      </xdr:nvSpPr>
      <xdr:spPr>
        <a:xfrm>
          <a:off x="114300" y="2434209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19</xdr:row>
      <xdr:rowOff>57150</xdr:rowOff>
    </xdr:from>
    <xdr:to>
      <xdr:col>0</xdr:col>
      <xdr:colOff>266700</xdr:colOff>
      <xdr:row>19</xdr:row>
      <xdr:rowOff>228599</xdr:rowOff>
    </xdr:to>
    <xdr:sp macro="" textlink="">
      <xdr:nvSpPr>
        <xdr:cNvPr id="11" name="Rectangle 10"/>
        <xdr:cNvSpPr/>
      </xdr:nvSpPr>
      <xdr:spPr>
        <a:xfrm>
          <a:off x="114300" y="2434209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34</xdr:row>
      <xdr:rowOff>57150</xdr:rowOff>
    </xdr:from>
    <xdr:to>
      <xdr:col>0</xdr:col>
      <xdr:colOff>266700</xdr:colOff>
      <xdr:row>34</xdr:row>
      <xdr:rowOff>228599</xdr:rowOff>
    </xdr:to>
    <xdr:sp macro="" textlink="">
      <xdr:nvSpPr>
        <xdr:cNvPr id="12" name="Rectangle 11"/>
        <xdr:cNvSpPr/>
      </xdr:nvSpPr>
      <xdr:spPr>
        <a:xfrm>
          <a:off x="114300" y="2752725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34</xdr:row>
      <xdr:rowOff>57150</xdr:rowOff>
    </xdr:from>
    <xdr:to>
      <xdr:col>0</xdr:col>
      <xdr:colOff>266700</xdr:colOff>
      <xdr:row>34</xdr:row>
      <xdr:rowOff>228599</xdr:rowOff>
    </xdr:to>
    <xdr:sp macro="" textlink="">
      <xdr:nvSpPr>
        <xdr:cNvPr id="13" name="Rectangle 12"/>
        <xdr:cNvSpPr/>
      </xdr:nvSpPr>
      <xdr:spPr>
        <a:xfrm>
          <a:off x="114300" y="2752725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34</xdr:row>
      <xdr:rowOff>57150</xdr:rowOff>
    </xdr:from>
    <xdr:to>
      <xdr:col>0</xdr:col>
      <xdr:colOff>266700</xdr:colOff>
      <xdr:row>34</xdr:row>
      <xdr:rowOff>228599</xdr:rowOff>
    </xdr:to>
    <xdr:sp macro="" textlink="">
      <xdr:nvSpPr>
        <xdr:cNvPr id="14" name="Rectangle 13"/>
        <xdr:cNvSpPr/>
      </xdr:nvSpPr>
      <xdr:spPr>
        <a:xfrm>
          <a:off x="114300" y="2752725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34</xdr:row>
      <xdr:rowOff>57150</xdr:rowOff>
    </xdr:from>
    <xdr:to>
      <xdr:col>0</xdr:col>
      <xdr:colOff>266700</xdr:colOff>
      <xdr:row>34</xdr:row>
      <xdr:rowOff>228599</xdr:rowOff>
    </xdr:to>
    <xdr:sp macro="" textlink="">
      <xdr:nvSpPr>
        <xdr:cNvPr id="15" name="Rectangle 14"/>
        <xdr:cNvSpPr/>
      </xdr:nvSpPr>
      <xdr:spPr>
        <a:xfrm>
          <a:off x="114300" y="2752725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37</xdr:row>
      <xdr:rowOff>57150</xdr:rowOff>
    </xdr:from>
    <xdr:to>
      <xdr:col>0</xdr:col>
      <xdr:colOff>266700</xdr:colOff>
      <xdr:row>37</xdr:row>
      <xdr:rowOff>228599</xdr:rowOff>
    </xdr:to>
    <xdr:sp macro="" textlink="">
      <xdr:nvSpPr>
        <xdr:cNvPr id="16" name="Rectangle 15"/>
        <xdr:cNvSpPr/>
      </xdr:nvSpPr>
      <xdr:spPr>
        <a:xfrm>
          <a:off x="114300" y="4435221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37</xdr:row>
      <xdr:rowOff>57150</xdr:rowOff>
    </xdr:from>
    <xdr:to>
      <xdr:col>0</xdr:col>
      <xdr:colOff>266700</xdr:colOff>
      <xdr:row>37</xdr:row>
      <xdr:rowOff>228599</xdr:rowOff>
    </xdr:to>
    <xdr:sp macro="" textlink="">
      <xdr:nvSpPr>
        <xdr:cNvPr id="17" name="Rectangle 16"/>
        <xdr:cNvSpPr/>
      </xdr:nvSpPr>
      <xdr:spPr>
        <a:xfrm>
          <a:off x="114300" y="4435221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39</xdr:row>
      <xdr:rowOff>57150</xdr:rowOff>
    </xdr:from>
    <xdr:to>
      <xdr:col>0</xdr:col>
      <xdr:colOff>266700</xdr:colOff>
      <xdr:row>39</xdr:row>
      <xdr:rowOff>228599</xdr:rowOff>
    </xdr:to>
    <xdr:sp macro="" textlink="">
      <xdr:nvSpPr>
        <xdr:cNvPr id="18" name="Rectangle 17"/>
        <xdr:cNvSpPr/>
      </xdr:nvSpPr>
      <xdr:spPr>
        <a:xfrm>
          <a:off x="114300" y="4595241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39</xdr:row>
      <xdr:rowOff>57150</xdr:rowOff>
    </xdr:from>
    <xdr:to>
      <xdr:col>0</xdr:col>
      <xdr:colOff>266700</xdr:colOff>
      <xdr:row>39</xdr:row>
      <xdr:rowOff>228599</xdr:rowOff>
    </xdr:to>
    <xdr:sp macro="" textlink="">
      <xdr:nvSpPr>
        <xdr:cNvPr id="19" name="Rectangle 18"/>
        <xdr:cNvSpPr/>
      </xdr:nvSpPr>
      <xdr:spPr>
        <a:xfrm>
          <a:off x="114300" y="4595241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39</xdr:row>
      <xdr:rowOff>57150</xdr:rowOff>
    </xdr:from>
    <xdr:to>
      <xdr:col>0</xdr:col>
      <xdr:colOff>266700</xdr:colOff>
      <xdr:row>39</xdr:row>
      <xdr:rowOff>228599</xdr:rowOff>
    </xdr:to>
    <xdr:sp macro="" textlink="">
      <xdr:nvSpPr>
        <xdr:cNvPr id="20" name="Rectangle 19"/>
        <xdr:cNvSpPr/>
      </xdr:nvSpPr>
      <xdr:spPr>
        <a:xfrm>
          <a:off x="114300" y="4595241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39</xdr:row>
      <xdr:rowOff>57150</xdr:rowOff>
    </xdr:from>
    <xdr:to>
      <xdr:col>0</xdr:col>
      <xdr:colOff>266700</xdr:colOff>
      <xdr:row>39</xdr:row>
      <xdr:rowOff>228599</xdr:rowOff>
    </xdr:to>
    <xdr:sp macro="" textlink="">
      <xdr:nvSpPr>
        <xdr:cNvPr id="21" name="Rectangle 20"/>
        <xdr:cNvSpPr/>
      </xdr:nvSpPr>
      <xdr:spPr>
        <a:xfrm>
          <a:off x="114300" y="4595241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133350</xdr:colOff>
      <xdr:row>43</xdr:row>
      <xdr:rowOff>76200</xdr:rowOff>
    </xdr:from>
    <xdr:to>
      <xdr:col>0</xdr:col>
      <xdr:colOff>285750</xdr:colOff>
      <xdr:row>43</xdr:row>
      <xdr:rowOff>247649</xdr:rowOff>
    </xdr:to>
    <xdr:sp macro="" textlink="">
      <xdr:nvSpPr>
        <xdr:cNvPr id="22" name="Rectangle 21"/>
        <xdr:cNvSpPr/>
      </xdr:nvSpPr>
      <xdr:spPr>
        <a:xfrm>
          <a:off x="133350" y="52273200"/>
          <a:ext cx="152400" cy="171449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60/&#3649;&#3612;&#3609;&#3611;&#3599;&#3636;&#3610;&#3633;&#3605;&#3636;&#3619;&#3634;&#3594;&#3585;&#3634;&#3619;60/6&#3648;&#3604;&#3639;&#3629;&#3609;/(&#3649;&#3610;&#3610;&#3615;&#3629;&#3619;&#3660;&#3617;)%20&#3612;&#3621;6%20&#3648;&#3604;&#3639;&#3629;&#3609;6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60/&#3649;&#3612;&#3609;&#3611;&#3599;&#3636;&#3610;&#3633;&#3605;&#3636;&#3619;&#3634;&#3594;&#3585;&#3634;&#3619;60/&#3649;&#3612;&#3609;60/&#3585;&#3592;&#3609;6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ทบทวนภารกิจหน่วยงาน"/>
      <sheetName val="แบบฟอร์มแผนปี 58 (ระดับม.)"/>
      <sheetName val="แบบฟอร์มแผนปี 58 (หน่วยงาน)"/>
      <sheetName val="แผนปี 58 (ระดับม.) (แก้ไข)"/>
      <sheetName val="ปก"/>
      <sheetName val="สารบัญ"/>
      <sheetName val="สรุป"/>
      <sheetName val="สรุปตามแบบกองแผน"/>
      <sheetName val="1"/>
      <sheetName val="ยุทธ 1"/>
      <sheetName val="2"/>
      <sheetName val="ยุทธ 2"/>
      <sheetName val="สาร"/>
      <sheetName val="คำนำ"/>
      <sheetName val="วัตถุประสงค์ (2)"/>
      <sheetName val="ตาราง"/>
      <sheetName val="3"/>
      <sheetName val="ยุทธ 3"/>
      <sheetName val="4"/>
      <sheetName val="ยุทธ 4"/>
      <sheetName val="ยุทธ 5"/>
      <sheetName val="แผนปี 58 (หน่วยงาน) (แก้ไข)"/>
      <sheetName val="Sheet6"/>
      <sheetName val="Sheet1 (2)"/>
      <sheetName val="ยุทธ 1 หน่วยงาน"/>
      <sheetName val="ยุทธ 2 หน่วยงาน"/>
      <sheetName val="ยุทธ 3 หน่วยงาน"/>
      <sheetName val="ยุทธ 4 หน่วยงาน"/>
      <sheetName val="ยุทธ 5 หน่วยงาน"/>
      <sheetName val="สรุป 12 เดือน"/>
      <sheetName val="ยุทธศาสตร์ 1"/>
      <sheetName val="(แบบฟอร์ม) ยุทธ 1"/>
      <sheetName val="ยุทธศาสตร์ 2"/>
      <sheetName val="ยุทธศาสตร์ 3"/>
      <sheetName val="(แบบฟอร์ม) ยุทธ 2"/>
      <sheetName val="ยุทธศาสตร์ 4"/>
      <sheetName val="(แบบฟอร์ม) ยุทธ 3"/>
      <sheetName val="ยุทธศาสตร์ 5"/>
      <sheetName val="(แบบฟอร์ม) ยุทธ 4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9">
          <cell r="A9" t="str">
            <v xml:space="preserve"> การเพิ่มคุณภาพและประสิทธิภาพการดำเนินงานตามภารกิจ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ทบทวนภารกิจหน่วยงาน"/>
      <sheetName val="แบบฟอร์มแผนปี 58 (ระดับม.)"/>
      <sheetName val="แบบฟอร์มแผนปี 58 (หน่วยงาน)"/>
      <sheetName val="แผนปี 58 (ระดับม.) (แก้ไข)"/>
      <sheetName val="ปก"/>
      <sheetName val="สารบัญ"/>
      <sheetName val="สรุป"/>
      <sheetName val="สรุปตามแบบกองแผน"/>
      <sheetName val="1"/>
      <sheetName val="ยุทธ 1"/>
      <sheetName val="2"/>
      <sheetName val="ยุทธ 2"/>
      <sheetName val="3"/>
      <sheetName val="ยุทธ 3"/>
      <sheetName val="4"/>
      <sheetName val="ยุทธ 4"/>
      <sheetName val="ยุทธ 5"/>
      <sheetName val="แผนปี 58 (หน่วยงาน) (แก้ไข)"/>
      <sheetName val="Sheet6"/>
      <sheetName val="Sheet1 (2)"/>
      <sheetName val="ยุทธ 1 หน่วยงาน"/>
      <sheetName val="ยุทธ 2 หน่วยงาน"/>
      <sheetName val="ยุทธ 3 หน่วยงาน"/>
      <sheetName val="ยุทธ 4 หน่วยงาน"/>
      <sheetName val="ยุทธ 5 หน่วยงาน"/>
      <sheetName val="สรุป 12 เดือน"/>
      <sheetName val="ยุทธศาสตร์ 1"/>
      <sheetName val="(แบบฟอร์ม) ยุทธ 1"/>
      <sheetName val="ยุทธศาสตร์ 2"/>
      <sheetName val="ยุทธศาสตร์ 3"/>
      <sheetName val="(แบบฟอร์ม) ยุทธ 2"/>
      <sheetName val="ยุทธศาสตร์ 4"/>
      <sheetName val="(แบบฟอร์ม) ยุทธ 3"/>
      <sheetName val="ยุทธศาสตร์ 5"/>
      <sheetName val="(แบบฟอร์ม) ยุทธ 4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1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M34"/>
  <sheetViews>
    <sheetView topLeftCell="A7" zoomScaleNormal="100" workbookViewId="0">
      <selection activeCell="B7" sqref="B7:G7"/>
    </sheetView>
  </sheetViews>
  <sheetFormatPr defaultRowHeight="13.8"/>
  <cols>
    <col min="1" max="1" width="25.59765625" customWidth="1"/>
    <col min="2" max="2" width="17.3984375" customWidth="1"/>
    <col min="3" max="3" width="16.69921875" customWidth="1"/>
    <col min="4" max="4" width="14.09765625" customWidth="1"/>
    <col min="5" max="5" width="9.59765625" customWidth="1"/>
    <col min="6" max="6" width="8.3984375" style="15" customWidth="1"/>
    <col min="7" max="7" width="8.69921875" style="15" customWidth="1"/>
    <col min="8" max="8" width="8.3984375" style="15" customWidth="1"/>
    <col min="257" max="257" width="22" customWidth="1"/>
    <col min="258" max="258" width="17.3984375" customWidth="1"/>
    <col min="259" max="259" width="16.69921875" customWidth="1"/>
    <col min="260" max="260" width="14.09765625" customWidth="1"/>
    <col min="261" max="261" width="9.59765625" customWidth="1"/>
    <col min="262" max="262" width="8.3984375" customWidth="1"/>
    <col min="263" max="263" width="8.69921875" customWidth="1"/>
    <col min="264" max="264" width="8.3984375" customWidth="1"/>
    <col min="513" max="513" width="22" customWidth="1"/>
    <col min="514" max="514" width="17.3984375" customWidth="1"/>
    <col min="515" max="515" width="16.69921875" customWidth="1"/>
    <col min="516" max="516" width="14.09765625" customWidth="1"/>
    <col min="517" max="517" width="9.59765625" customWidth="1"/>
    <col min="518" max="518" width="8.3984375" customWidth="1"/>
    <col min="519" max="519" width="8.69921875" customWidth="1"/>
    <col min="520" max="520" width="8.3984375" customWidth="1"/>
    <col min="769" max="769" width="22" customWidth="1"/>
    <col min="770" max="770" width="17.3984375" customWidth="1"/>
    <col min="771" max="771" width="16.69921875" customWidth="1"/>
    <col min="772" max="772" width="14.09765625" customWidth="1"/>
    <col min="773" max="773" width="9.59765625" customWidth="1"/>
    <col min="774" max="774" width="8.3984375" customWidth="1"/>
    <col min="775" max="775" width="8.69921875" customWidth="1"/>
    <col min="776" max="776" width="8.3984375" customWidth="1"/>
    <col min="1025" max="1025" width="22" customWidth="1"/>
    <col min="1026" max="1026" width="17.3984375" customWidth="1"/>
    <col min="1027" max="1027" width="16.69921875" customWidth="1"/>
    <col min="1028" max="1028" width="14.09765625" customWidth="1"/>
    <col min="1029" max="1029" width="9.59765625" customWidth="1"/>
    <col min="1030" max="1030" width="8.3984375" customWidth="1"/>
    <col min="1031" max="1031" width="8.69921875" customWidth="1"/>
    <col min="1032" max="1032" width="8.3984375" customWidth="1"/>
    <col min="1281" max="1281" width="22" customWidth="1"/>
    <col min="1282" max="1282" width="17.3984375" customWidth="1"/>
    <col min="1283" max="1283" width="16.69921875" customWidth="1"/>
    <col min="1284" max="1284" width="14.09765625" customWidth="1"/>
    <col min="1285" max="1285" width="9.59765625" customWidth="1"/>
    <col min="1286" max="1286" width="8.3984375" customWidth="1"/>
    <col min="1287" max="1287" width="8.69921875" customWidth="1"/>
    <col min="1288" max="1288" width="8.3984375" customWidth="1"/>
    <col min="1537" max="1537" width="22" customWidth="1"/>
    <col min="1538" max="1538" width="17.3984375" customWidth="1"/>
    <col min="1539" max="1539" width="16.69921875" customWidth="1"/>
    <col min="1540" max="1540" width="14.09765625" customWidth="1"/>
    <col min="1541" max="1541" width="9.59765625" customWidth="1"/>
    <col min="1542" max="1542" width="8.3984375" customWidth="1"/>
    <col min="1543" max="1543" width="8.69921875" customWidth="1"/>
    <col min="1544" max="1544" width="8.3984375" customWidth="1"/>
    <col min="1793" max="1793" width="22" customWidth="1"/>
    <col min="1794" max="1794" width="17.3984375" customWidth="1"/>
    <col min="1795" max="1795" width="16.69921875" customWidth="1"/>
    <col min="1796" max="1796" width="14.09765625" customWidth="1"/>
    <col min="1797" max="1797" width="9.59765625" customWidth="1"/>
    <col min="1798" max="1798" width="8.3984375" customWidth="1"/>
    <col min="1799" max="1799" width="8.69921875" customWidth="1"/>
    <col min="1800" max="1800" width="8.3984375" customWidth="1"/>
    <col min="2049" max="2049" width="22" customWidth="1"/>
    <col min="2050" max="2050" width="17.3984375" customWidth="1"/>
    <col min="2051" max="2051" width="16.69921875" customWidth="1"/>
    <col min="2052" max="2052" width="14.09765625" customWidth="1"/>
    <col min="2053" max="2053" width="9.59765625" customWidth="1"/>
    <col min="2054" max="2054" width="8.3984375" customWidth="1"/>
    <col min="2055" max="2055" width="8.69921875" customWidth="1"/>
    <col min="2056" max="2056" width="8.3984375" customWidth="1"/>
    <col min="2305" max="2305" width="22" customWidth="1"/>
    <col min="2306" max="2306" width="17.3984375" customWidth="1"/>
    <col min="2307" max="2307" width="16.69921875" customWidth="1"/>
    <col min="2308" max="2308" width="14.09765625" customWidth="1"/>
    <col min="2309" max="2309" width="9.59765625" customWidth="1"/>
    <col min="2310" max="2310" width="8.3984375" customWidth="1"/>
    <col min="2311" max="2311" width="8.69921875" customWidth="1"/>
    <col min="2312" max="2312" width="8.3984375" customWidth="1"/>
    <col min="2561" max="2561" width="22" customWidth="1"/>
    <col min="2562" max="2562" width="17.3984375" customWidth="1"/>
    <col min="2563" max="2563" width="16.69921875" customWidth="1"/>
    <col min="2564" max="2564" width="14.09765625" customWidth="1"/>
    <col min="2565" max="2565" width="9.59765625" customWidth="1"/>
    <col min="2566" max="2566" width="8.3984375" customWidth="1"/>
    <col min="2567" max="2567" width="8.69921875" customWidth="1"/>
    <col min="2568" max="2568" width="8.3984375" customWidth="1"/>
    <col min="2817" max="2817" width="22" customWidth="1"/>
    <col min="2818" max="2818" width="17.3984375" customWidth="1"/>
    <col min="2819" max="2819" width="16.69921875" customWidth="1"/>
    <col min="2820" max="2820" width="14.09765625" customWidth="1"/>
    <col min="2821" max="2821" width="9.59765625" customWidth="1"/>
    <col min="2822" max="2822" width="8.3984375" customWidth="1"/>
    <col min="2823" max="2823" width="8.69921875" customWidth="1"/>
    <col min="2824" max="2824" width="8.3984375" customWidth="1"/>
    <col min="3073" max="3073" width="22" customWidth="1"/>
    <col min="3074" max="3074" width="17.3984375" customWidth="1"/>
    <col min="3075" max="3075" width="16.69921875" customWidth="1"/>
    <col min="3076" max="3076" width="14.09765625" customWidth="1"/>
    <col min="3077" max="3077" width="9.59765625" customWidth="1"/>
    <col min="3078" max="3078" width="8.3984375" customWidth="1"/>
    <col min="3079" max="3079" width="8.69921875" customWidth="1"/>
    <col min="3080" max="3080" width="8.3984375" customWidth="1"/>
    <col min="3329" max="3329" width="22" customWidth="1"/>
    <col min="3330" max="3330" width="17.3984375" customWidth="1"/>
    <col min="3331" max="3331" width="16.69921875" customWidth="1"/>
    <col min="3332" max="3332" width="14.09765625" customWidth="1"/>
    <col min="3333" max="3333" width="9.59765625" customWidth="1"/>
    <col min="3334" max="3334" width="8.3984375" customWidth="1"/>
    <col min="3335" max="3335" width="8.69921875" customWidth="1"/>
    <col min="3336" max="3336" width="8.3984375" customWidth="1"/>
    <col min="3585" max="3585" width="22" customWidth="1"/>
    <col min="3586" max="3586" width="17.3984375" customWidth="1"/>
    <col min="3587" max="3587" width="16.69921875" customWidth="1"/>
    <col min="3588" max="3588" width="14.09765625" customWidth="1"/>
    <col min="3589" max="3589" width="9.59765625" customWidth="1"/>
    <col min="3590" max="3590" width="8.3984375" customWidth="1"/>
    <col min="3591" max="3591" width="8.69921875" customWidth="1"/>
    <col min="3592" max="3592" width="8.3984375" customWidth="1"/>
    <col min="3841" max="3841" width="22" customWidth="1"/>
    <col min="3842" max="3842" width="17.3984375" customWidth="1"/>
    <col min="3843" max="3843" width="16.69921875" customWidth="1"/>
    <col min="3844" max="3844" width="14.09765625" customWidth="1"/>
    <col min="3845" max="3845" width="9.59765625" customWidth="1"/>
    <col min="3846" max="3846" width="8.3984375" customWidth="1"/>
    <col min="3847" max="3847" width="8.69921875" customWidth="1"/>
    <col min="3848" max="3848" width="8.3984375" customWidth="1"/>
    <col min="4097" max="4097" width="22" customWidth="1"/>
    <col min="4098" max="4098" width="17.3984375" customWidth="1"/>
    <col min="4099" max="4099" width="16.69921875" customWidth="1"/>
    <col min="4100" max="4100" width="14.09765625" customWidth="1"/>
    <col min="4101" max="4101" width="9.59765625" customWidth="1"/>
    <col min="4102" max="4102" width="8.3984375" customWidth="1"/>
    <col min="4103" max="4103" width="8.69921875" customWidth="1"/>
    <col min="4104" max="4104" width="8.3984375" customWidth="1"/>
    <col min="4353" max="4353" width="22" customWidth="1"/>
    <col min="4354" max="4354" width="17.3984375" customWidth="1"/>
    <col min="4355" max="4355" width="16.69921875" customWidth="1"/>
    <col min="4356" max="4356" width="14.09765625" customWidth="1"/>
    <col min="4357" max="4357" width="9.59765625" customWidth="1"/>
    <col min="4358" max="4358" width="8.3984375" customWidth="1"/>
    <col min="4359" max="4359" width="8.69921875" customWidth="1"/>
    <col min="4360" max="4360" width="8.3984375" customWidth="1"/>
    <col min="4609" max="4609" width="22" customWidth="1"/>
    <col min="4610" max="4610" width="17.3984375" customWidth="1"/>
    <col min="4611" max="4611" width="16.69921875" customWidth="1"/>
    <col min="4612" max="4612" width="14.09765625" customWidth="1"/>
    <col min="4613" max="4613" width="9.59765625" customWidth="1"/>
    <col min="4614" max="4614" width="8.3984375" customWidth="1"/>
    <col min="4615" max="4615" width="8.69921875" customWidth="1"/>
    <col min="4616" max="4616" width="8.3984375" customWidth="1"/>
    <col min="4865" max="4865" width="22" customWidth="1"/>
    <col min="4866" max="4866" width="17.3984375" customWidth="1"/>
    <col min="4867" max="4867" width="16.69921875" customWidth="1"/>
    <col min="4868" max="4868" width="14.09765625" customWidth="1"/>
    <col min="4869" max="4869" width="9.59765625" customWidth="1"/>
    <col min="4870" max="4870" width="8.3984375" customWidth="1"/>
    <col min="4871" max="4871" width="8.69921875" customWidth="1"/>
    <col min="4872" max="4872" width="8.3984375" customWidth="1"/>
    <col min="5121" max="5121" width="22" customWidth="1"/>
    <col min="5122" max="5122" width="17.3984375" customWidth="1"/>
    <col min="5123" max="5123" width="16.69921875" customWidth="1"/>
    <col min="5124" max="5124" width="14.09765625" customWidth="1"/>
    <col min="5125" max="5125" width="9.59765625" customWidth="1"/>
    <col min="5126" max="5126" width="8.3984375" customWidth="1"/>
    <col min="5127" max="5127" width="8.69921875" customWidth="1"/>
    <col min="5128" max="5128" width="8.3984375" customWidth="1"/>
    <col min="5377" max="5377" width="22" customWidth="1"/>
    <col min="5378" max="5378" width="17.3984375" customWidth="1"/>
    <col min="5379" max="5379" width="16.69921875" customWidth="1"/>
    <col min="5380" max="5380" width="14.09765625" customWidth="1"/>
    <col min="5381" max="5381" width="9.59765625" customWidth="1"/>
    <col min="5382" max="5382" width="8.3984375" customWidth="1"/>
    <col min="5383" max="5383" width="8.69921875" customWidth="1"/>
    <col min="5384" max="5384" width="8.3984375" customWidth="1"/>
    <col min="5633" max="5633" width="22" customWidth="1"/>
    <col min="5634" max="5634" width="17.3984375" customWidth="1"/>
    <col min="5635" max="5635" width="16.69921875" customWidth="1"/>
    <col min="5636" max="5636" width="14.09765625" customWidth="1"/>
    <col min="5637" max="5637" width="9.59765625" customWidth="1"/>
    <col min="5638" max="5638" width="8.3984375" customWidth="1"/>
    <col min="5639" max="5639" width="8.69921875" customWidth="1"/>
    <col min="5640" max="5640" width="8.3984375" customWidth="1"/>
    <col min="5889" max="5889" width="22" customWidth="1"/>
    <col min="5890" max="5890" width="17.3984375" customWidth="1"/>
    <col min="5891" max="5891" width="16.69921875" customWidth="1"/>
    <col min="5892" max="5892" width="14.09765625" customWidth="1"/>
    <col min="5893" max="5893" width="9.59765625" customWidth="1"/>
    <col min="5894" max="5894" width="8.3984375" customWidth="1"/>
    <col min="5895" max="5895" width="8.69921875" customWidth="1"/>
    <col min="5896" max="5896" width="8.3984375" customWidth="1"/>
    <col min="6145" max="6145" width="22" customWidth="1"/>
    <col min="6146" max="6146" width="17.3984375" customWidth="1"/>
    <col min="6147" max="6147" width="16.69921875" customWidth="1"/>
    <col min="6148" max="6148" width="14.09765625" customWidth="1"/>
    <col min="6149" max="6149" width="9.59765625" customWidth="1"/>
    <col min="6150" max="6150" width="8.3984375" customWidth="1"/>
    <col min="6151" max="6151" width="8.69921875" customWidth="1"/>
    <col min="6152" max="6152" width="8.3984375" customWidth="1"/>
    <col min="6401" max="6401" width="22" customWidth="1"/>
    <col min="6402" max="6402" width="17.3984375" customWidth="1"/>
    <col min="6403" max="6403" width="16.69921875" customWidth="1"/>
    <col min="6404" max="6404" width="14.09765625" customWidth="1"/>
    <col min="6405" max="6405" width="9.59765625" customWidth="1"/>
    <col min="6406" max="6406" width="8.3984375" customWidth="1"/>
    <col min="6407" max="6407" width="8.69921875" customWidth="1"/>
    <col min="6408" max="6408" width="8.3984375" customWidth="1"/>
    <col min="6657" max="6657" width="22" customWidth="1"/>
    <col min="6658" max="6658" width="17.3984375" customWidth="1"/>
    <col min="6659" max="6659" width="16.69921875" customWidth="1"/>
    <col min="6660" max="6660" width="14.09765625" customWidth="1"/>
    <col min="6661" max="6661" width="9.59765625" customWidth="1"/>
    <col min="6662" max="6662" width="8.3984375" customWidth="1"/>
    <col min="6663" max="6663" width="8.69921875" customWidth="1"/>
    <col min="6664" max="6664" width="8.3984375" customWidth="1"/>
    <col min="6913" max="6913" width="22" customWidth="1"/>
    <col min="6914" max="6914" width="17.3984375" customWidth="1"/>
    <col min="6915" max="6915" width="16.69921875" customWidth="1"/>
    <col min="6916" max="6916" width="14.09765625" customWidth="1"/>
    <col min="6917" max="6917" width="9.59765625" customWidth="1"/>
    <col min="6918" max="6918" width="8.3984375" customWidth="1"/>
    <col min="6919" max="6919" width="8.69921875" customWidth="1"/>
    <col min="6920" max="6920" width="8.3984375" customWidth="1"/>
    <col min="7169" max="7169" width="22" customWidth="1"/>
    <col min="7170" max="7170" width="17.3984375" customWidth="1"/>
    <col min="7171" max="7171" width="16.69921875" customWidth="1"/>
    <col min="7172" max="7172" width="14.09765625" customWidth="1"/>
    <col min="7173" max="7173" width="9.59765625" customWidth="1"/>
    <col min="7174" max="7174" width="8.3984375" customWidth="1"/>
    <col min="7175" max="7175" width="8.69921875" customWidth="1"/>
    <col min="7176" max="7176" width="8.3984375" customWidth="1"/>
    <col min="7425" max="7425" width="22" customWidth="1"/>
    <col min="7426" max="7426" width="17.3984375" customWidth="1"/>
    <col min="7427" max="7427" width="16.69921875" customWidth="1"/>
    <col min="7428" max="7428" width="14.09765625" customWidth="1"/>
    <col min="7429" max="7429" width="9.59765625" customWidth="1"/>
    <col min="7430" max="7430" width="8.3984375" customWidth="1"/>
    <col min="7431" max="7431" width="8.69921875" customWidth="1"/>
    <col min="7432" max="7432" width="8.3984375" customWidth="1"/>
    <col min="7681" max="7681" width="22" customWidth="1"/>
    <col min="7682" max="7682" width="17.3984375" customWidth="1"/>
    <col min="7683" max="7683" width="16.69921875" customWidth="1"/>
    <col min="7684" max="7684" width="14.09765625" customWidth="1"/>
    <col min="7685" max="7685" width="9.59765625" customWidth="1"/>
    <col min="7686" max="7686" width="8.3984375" customWidth="1"/>
    <col min="7687" max="7687" width="8.69921875" customWidth="1"/>
    <col min="7688" max="7688" width="8.3984375" customWidth="1"/>
    <col min="7937" max="7937" width="22" customWidth="1"/>
    <col min="7938" max="7938" width="17.3984375" customWidth="1"/>
    <col min="7939" max="7939" width="16.69921875" customWidth="1"/>
    <col min="7940" max="7940" width="14.09765625" customWidth="1"/>
    <col min="7941" max="7941" width="9.59765625" customWidth="1"/>
    <col min="7942" max="7942" width="8.3984375" customWidth="1"/>
    <col min="7943" max="7943" width="8.69921875" customWidth="1"/>
    <col min="7944" max="7944" width="8.3984375" customWidth="1"/>
    <col min="8193" max="8193" width="22" customWidth="1"/>
    <col min="8194" max="8194" width="17.3984375" customWidth="1"/>
    <col min="8195" max="8195" width="16.69921875" customWidth="1"/>
    <col min="8196" max="8196" width="14.09765625" customWidth="1"/>
    <col min="8197" max="8197" width="9.59765625" customWidth="1"/>
    <col min="8198" max="8198" width="8.3984375" customWidth="1"/>
    <col min="8199" max="8199" width="8.69921875" customWidth="1"/>
    <col min="8200" max="8200" width="8.3984375" customWidth="1"/>
    <col min="8449" max="8449" width="22" customWidth="1"/>
    <col min="8450" max="8450" width="17.3984375" customWidth="1"/>
    <col min="8451" max="8451" width="16.69921875" customWidth="1"/>
    <col min="8452" max="8452" width="14.09765625" customWidth="1"/>
    <col min="8453" max="8453" width="9.59765625" customWidth="1"/>
    <col min="8454" max="8454" width="8.3984375" customWidth="1"/>
    <col min="8455" max="8455" width="8.69921875" customWidth="1"/>
    <col min="8456" max="8456" width="8.3984375" customWidth="1"/>
    <col min="8705" max="8705" width="22" customWidth="1"/>
    <col min="8706" max="8706" width="17.3984375" customWidth="1"/>
    <col min="8707" max="8707" width="16.69921875" customWidth="1"/>
    <col min="8708" max="8708" width="14.09765625" customWidth="1"/>
    <col min="8709" max="8709" width="9.59765625" customWidth="1"/>
    <col min="8710" max="8710" width="8.3984375" customWidth="1"/>
    <col min="8711" max="8711" width="8.69921875" customWidth="1"/>
    <col min="8712" max="8712" width="8.3984375" customWidth="1"/>
    <col min="8961" max="8961" width="22" customWidth="1"/>
    <col min="8962" max="8962" width="17.3984375" customWidth="1"/>
    <col min="8963" max="8963" width="16.69921875" customWidth="1"/>
    <col min="8964" max="8964" width="14.09765625" customWidth="1"/>
    <col min="8965" max="8965" width="9.59765625" customWidth="1"/>
    <col min="8966" max="8966" width="8.3984375" customWidth="1"/>
    <col min="8967" max="8967" width="8.69921875" customWidth="1"/>
    <col min="8968" max="8968" width="8.3984375" customWidth="1"/>
    <col min="9217" max="9217" width="22" customWidth="1"/>
    <col min="9218" max="9218" width="17.3984375" customWidth="1"/>
    <col min="9219" max="9219" width="16.69921875" customWidth="1"/>
    <col min="9220" max="9220" width="14.09765625" customWidth="1"/>
    <col min="9221" max="9221" width="9.59765625" customWidth="1"/>
    <col min="9222" max="9222" width="8.3984375" customWidth="1"/>
    <col min="9223" max="9223" width="8.69921875" customWidth="1"/>
    <col min="9224" max="9224" width="8.3984375" customWidth="1"/>
    <col min="9473" max="9473" width="22" customWidth="1"/>
    <col min="9474" max="9474" width="17.3984375" customWidth="1"/>
    <col min="9475" max="9475" width="16.69921875" customWidth="1"/>
    <col min="9476" max="9476" width="14.09765625" customWidth="1"/>
    <col min="9477" max="9477" width="9.59765625" customWidth="1"/>
    <col min="9478" max="9478" width="8.3984375" customWidth="1"/>
    <col min="9479" max="9479" width="8.69921875" customWidth="1"/>
    <col min="9480" max="9480" width="8.3984375" customWidth="1"/>
    <col min="9729" max="9729" width="22" customWidth="1"/>
    <col min="9730" max="9730" width="17.3984375" customWidth="1"/>
    <col min="9731" max="9731" width="16.69921875" customWidth="1"/>
    <col min="9732" max="9732" width="14.09765625" customWidth="1"/>
    <col min="9733" max="9733" width="9.59765625" customWidth="1"/>
    <col min="9734" max="9734" width="8.3984375" customWidth="1"/>
    <col min="9735" max="9735" width="8.69921875" customWidth="1"/>
    <col min="9736" max="9736" width="8.3984375" customWidth="1"/>
    <col min="9985" max="9985" width="22" customWidth="1"/>
    <col min="9986" max="9986" width="17.3984375" customWidth="1"/>
    <col min="9987" max="9987" width="16.69921875" customWidth="1"/>
    <col min="9988" max="9988" width="14.09765625" customWidth="1"/>
    <col min="9989" max="9989" width="9.59765625" customWidth="1"/>
    <col min="9990" max="9990" width="8.3984375" customWidth="1"/>
    <col min="9991" max="9991" width="8.69921875" customWidth="1"/>
    <col min="9992" max="9992" width="8.3984375" customWidth="1"/>
    <col min="10241" max="10241" width="22" customWidth="1"/>
    <col min="10242" max="10242" width="17.3984375" customWidth="1"/>
    <col min="10243" max="10243" width="16.69921875" customWidth="1"/>
    <col min="10244" max="10244" width="14.09765625" customWidth="1"/>
    <col min="10245" max="10245" width="9.59765625" customWidth="1"/>
    <col min="10246" max="10246" width="8.3984375" customWidth="1"/>
    <col min="10247" max="10247" width="8.69921875" customWidth="1"/>
    <col min="10248" max="10248" width="8.3984375" customWidth="1"/>
    <col min="10497" max="10497" width="22" customWidth="1"/>
    <col min="10498" max="10498" width="17.3984375" customWidth="1"/>
    <col min="10499" max="10499" width="16.69921875" customWidth="1"/>
    <col min="10500" max="10500" width="14.09765625" customWidth="1"/>
    <col min="10501" max="10501" width="9.59765625" customWidth="1"/>
    <col min="10502" max="10502" width="8.3984375" customWidth="1"/>
    <col min="10503" max="10503" width="8.69921875" customWidth="1"/>
    <col min="10504" max="10504" width="8.3984375" customWidth="1"/>
    <col min="10753" max="10753" width="22" customWidth="1"/>
    <col min="10754" max="10754" width="17.3984375" customWidth="1"/>
    <col min="10755" max="10755" width="16.69921875" customWidth="1"/>
    <col min="10756" max="10756" width="14.09765625" customWidth="1"/>
    <col min="10757" max="10757" width="9.59765625" customWidth="1"/>
    <col min="10758" max="10758" width="8.3984375" customWidth="1"/>
    <col min="10759" max="10759" width="8.69921875" customWidth="1"/>
    <col min="10760" max="10760" width="8.3984375" customWidth="1"/>
    <col min="11009" max="11009" width="22" customWidth="1"/>
    <col min="11010" max="11010" width="17.3984375" customWidth="1"/>
    <col min="11011" max="11011" width="16.69921875" customWidth="1"/>
    <col min="11012" max="11012" width="14.09765625" customWidth="1"/>
    <col min="11013" max="11013" width="9.59765625" customWidth="1"/>
    <col min="11014" max="11014" width="8.3984375" customWidth="1"/>
    <col min="11015" max="11015" width="8.69921875" customWidth="1"/>
    <col min="11016" max="11016" width="8.3984375" customWidth="1"/>
    <col min="11265" max="11265" width="22" customWidth="1"/>
    <col min="11266" max="11266" width="17.3984375" customWidth="1"/>
    <col min="11267" max="11267" width="16.69921875" customWidth="1"/>
    <col min="11268" max="11268" width="14.09765625" customWidth="1"/>
    <col min="11269" max="11269" width="9.59765625" customWidth="1"/>
    <col min="11270" max="11270" width="8.3984375" customWidth="1"/>
    <col min="11271" max="11271" width="8.69921875" customWidth="1"/>
    <col min="11272" max="11272" width="8.3984375" customWidth="1"/>
    <col min="11521" max="11521" width="22" customWidth="1"/>
    <col min="11522" max="11522" width="17.3984375" customWidth="1"/>
    <col min="11523" max="11523" width="16.69921875" customWidth="1"/>
    <col min="11524" max="11524" width="14.09765625" customWidth="1"/>
    <col min="11525" max="11525" width="9.59765625" customWidth="1"/>
    <col min="11526" max="11526" width="8.3984375" customWidth="1"/>
    <col min="11527" max="11527" width="8.69921875" customWidth="1"/>
    <col min="11528" max="11528" width="8.3984375" customWidth="1"/>
    <col min="11777" max="11777" width="22" customWidth="1"/>
    <col min="11778" max="11778" width="17.3984375" customWidth="1"/>
    <col min="11779" max="11779" width="16.69921875" customWidth="1"/>
    <col min="11780" max="11780" width="14.09765625" customWidth="1"/>
    <col min="11781" max="11781" width="9.59765625" customWidth="1"/>
    <col min="11782" max="11782" width="8.3984375" customWidth="1"/>
    <col min="11783" max="11783" width="8.69921875" customWidth="1"/>
    <col min="11784" max="11784" width="8.3984375" customWidth="1"/>
    <col min="12033" max="12033" width="22" customWidth="1"/>
    <col min="12034" max="12034" width="17.3984375" customWidth="1"/>
    <col min="12035" max="12035" width="16.69921875" customWidth="1"/>
    <col min="12036" max="12036" width="14.09765625" customWidth="1"/>
    <col min="12037" max="12037" width="9.59765625" customWidth="1"/>
    <col min="12038" max="12038" width="8.3984375" customWidth="1"/>
    <col min="12039" max="12039" width="8.69921875" customWidth="1"/>
    <col min="12040" max="12040" width="8.3984375" customWidth="1"/>
    <col min="12289" max="12289" width="22" customWidth="1"/>
    <col min="12290" max="12290" width="17.3984375" customWidth="1"/>
    <col min="12291" max="12291" width="16.69921875" customWidth="1"/>
    <col min="12292" max="12292" width="14.09765625" customWidth="1"/>
    <col min="12293" max="12293" width="9.59765625" customWidth="1"/>
    <col min="12294" max="12294" width="8.3984375" customWidth="1"/>
    <col min="12295" max="12295" width="8.69921875" customWidth="1"/>
    <col min="12296" max="12296" width="8.3984375" customWidth="1"/>
    <col min="12545" max="12545" width="22" customWidth="1"/>
    <col min="12546" max="12546" width="17.3984375" customWidth="1"/>
    <col min="12547" max="12547" width="16.69921875" customWidth="1"/>
    <col min="12548" max="12548" width="14.09765625" customWidth="1"/>
    <col min="12549" max="12549" width="9.59765625" customWidth="1"/>
    <col min="12550" max="12550" width="8.3984375" customWidth="1"/>
    <col min="12551" max="12551" width="8.69921875" customWidth="1"/>
    <col min="12552" max="12552" width="8.3984375" customWidth="1"/>
    <col min="12801" max="12801" width="22" customWidth="1"/>
    <col min="12802" max="12802" width="17.3984375" customWidth="1"/>
    <col min="12803" max="12803" width="16.69921875" customWidth="1"/>
    <col min="12804" max="12804" width="14.09765625" customWidth="1"/>
    <col min="12805" max="12805" width="9.59765625" customWidth="1"/>
    <col min="12806" max="12806" width="8.3984375" customWidth="1"/>
    <col min="12807" max="12807" width="8.69921875" customWidth="1"/>
    <col min="12808" max="12808" width="8.3984375" customWidth="1"/>
    <col min="13057" max="13057" width="22" customWidth="1"/>
    <col min="13058" max="13058" width="17.3984375" customWidth="1"/>
    <col min="13059" max="13059" width="16.69921875" customWidth="1"/>
    <col min="13060" max="13060" width="14.09765625" customWidth="1"/>
    <col min="13061" max="13061" width="9.59765625" customWidth="1"/>
    <col min="13062" max="13062" width="8.3984375" customWidth="1"/>
    <col min="13063" max="13063" width="8.69921875" customWidth="1"/>
    <col min="13064" max="13064" width="8.3984375" customWidth="1"/>
    <col min="13313" max="13313" width="22" customWidth="1"/>
    <col min="13314" max="13314" width="17.3984375" customWidth="1"/>
    <col min="13315" max="13315" width="16.69921875" customWidth="1"/>
    <col min="13316" max="13316" width="14.09765625" customWidth="1"/>
    <col min="13317" max="13317" width="9.59765625" customWidth="1"/>
    <col min="13318" max="13318" width="8.3984375" customWidth="1"/>
    <col min="13319" max="13319" width="8.69921875" customWidth="1"/>
    <col min="13320" max="13320" width="8.3984375" customWidth="1"/>
    <col min="13569" max="13569" width="22" customWidth="1"/>
    <col min="13570" max="13570" width="17.3984375" customWidth="1"/>
    <col min="13571" max="13571" width="16.69921875" customWidth="1"/>
    <col min="13572" max="13572" width="14.09765625" customWidth="1"/>
    <col min="13573" max="13573" width="9.59765625" customWidth="1"/>
    <col min="13574" max="13574" width="8.3984375" customWidth="1"/>
    <col min="13575" max="13575" width="8.69921875" customWidth="1"/>
    <col min="13576" max="13576" width="8.3984375" customWidth="1"/>
    <col min="13825" max="13825" width="22" customWidth="1"/>
    <col min="13826" max="13826" width="17.3984375" customWidth="1"/>
    <col min="13827" max="13827" width="16.69921875" customWidth="1"/>
    <col min="13828" max="13828" width="14.09765625" customWidth="1"/>
    <col min="13829" max="13829" width="9.59765625" customWidth="1"/>
    <col min="13830" max="13830" width="8.3984375" customWidth="1"/>
    <col min="13831" max="13831" width="8.69921875" customWidth="1"/>
    <col min="13832" max="13832" width="8.3984375" customWidth="1"/>
    <col min="14081" max="14081" width="22" customWidth="1"/>
    <col min="14082" max="14082" width="17.3984375" customWidth="1"/>
    <col min="14083" max="14083" width="16.69921875" customWidth="1"/>
    <col min="14084" max="14084" width="14.09765625" customWidth="1"/>
    <col min="14085" max="14085" width="9.59765625" customWidth="1"/>
    <col min="14086" max="14086" width="8.3984375" customWidth="1"/>
    <col min="14087" max="14087" width="8.69921875" customWidth="1"/>
    <col min="14088" max="14088" width="8.3984375" customWidth="1"/>
    <col min="14337" max="14337" width="22" customWidth="1"/>
    <col min="14338" max="14338" width="17.3984375" customWidth="1"/>
    <col min="14339" max="14339" width="16.69921875" customWidth="1"/>
    <col min="14340" max="14340" width="14.09765625" customWidth="1"/>
    <col min="14341" max="14341" width="9.59765625" customWidth="1"/>
    <col min="14342" max="14342" width="8.3984375" customWidth="1"/>
    <col min="14343" max="14343" width="8.69921875" customWidth="1"/>
    <col min="14344" max="14344" width="8.3984375" customWidth="1"/>
    <col min="14593" max="14593" width="22" customWidth="1"/>
    <col min="14594" max="14594" width="17.3984375" customWidth="1"/>
    <col min="14595" max="14595" width="16.69921875" customWidth="1"/>
    <col min="14596" max="14596" width="14.09765625" customWidth="1"/>
    <col min="14597" max="14597" width="9.59765625" customWidth="1"/>
    <col min="14598" max="14598" width="8.3984375" customWidth="1"/>
    <col min="14599" max="14599" width="8.69921875" customWidth="1"/>
    <col min="14600" max="14600" width="8.3984375" customWidth="1"/>
    <col min="14849" max="14849" width="22" customWidth="1"/>
    <col min="14850" max="14850" width="17.3984375" customWidth="1"/>
    <col min="14851" max="14851" width="16.69921875" customWidth="1"/>
    <col min="14852" max="14852" width="14.09765625" customWidth="1"/>
    <col min="14853" max="14853" width="9.59765625" customWidth="1"/>
    <col min="14854" max="14854" width="8.3984375" customWidth="1"/>
    <col min="14855" max="14855" width="8.69921875" customWidth="1"/>
    <col min="14856" max="14856" width="8.3984375" customWidth="1"/>
    <col min="15105" max="15105" width="22" customWidth="1"/>
    <col min="15106" max="15106" width="17.3984375" customWidth="1"/>
    <col min="15107" max="15107" width="16.69921875" customWidth="1"/>
    <col min="15108" max="15108" width="14.09765625" customWidth="1"/>
    <col min="15109" max="15109" width="9.59765625" customWidth="1"/>
    <col min="15110" max="15110" width="8.3984375" customWidth="1"/>
    <col min="15111" max="15111" width="8.69921875" customWidth="1"/>
    <col min="15112" max="15112" width="8.3984375" customWidth="1"/>
    <col min="15361" max="15361" width="22" customWidth="1"/>
    <col min="15362" max="15362" width="17.3984375" customWidth="1"/>
    <col min="15363" max="15363" width="16.69921875" customWidth="1"/>
    <col min="15364" max="15364" width="14.09765625" customWidth="1"/>
    <col min="15365" max="15365" width="9.59765625" customWidth="1"/>
    <col min="15366" max="15366" width="8.3984375" customWidth="1"/>
    <col min="15367" max="15367" width="8.69921875" customWidth="1"/>
    <col min="15368" max="15368" width="8.3984375" customWidth="1"/>
    <col min="15617" max="15617" width="22" customWidth="1"/>
    <col min="15618" max="15618" width="17.3984375" customWidth="1"/>
    <col min="15619" max="15619" width="16.69921875" customWidth="1"/>
    <col min="15620" max="15620" width="14.09765625" customWidth="1"/>
    <col min="15621" max="15621" width="9.59765625" customWidth="1"/>
    <col min="15622" max="15622" width="8.3984375" customWidth="1"/>
    <col min="15623" max="15623" width="8.69921875" customWidth="1"/>
    <col min="15624" max="15624" width="8.3984375" customWidth="1"/>
    <col min="15873" max="15873" width="22" customWidth="1"/>
    <col min="15874" max="15874" width="17.3984375" customWidth="1"/>
    <col min="15875" max="15875" width="16.69921875" customWidth="1"/>
    <col min="15876" max="15876" width="14.09765625" customWidth="1"/>
    <col min="15877" max="15877" width="9.59765625" customWidth="1"/>
    <col min="15878" max="15878" width="8.3984375" customWidth="1"/>
    <col min="15879" max="15879" width="8.69921875" customWidth="1"/>
    <col min="15880" max="15880" width="8.3984375" customWidth="1"/>
    <col min="16129" max="16129" width="22" customWidth="1"/>
    <col min="16130" max="16130" width="17.3984375" customWidth="1"/>
    <col min="16131" max="16131" width="16.69921875" customWidth="1"/>
    <col min="16132" max="16132" width="14.09765625" customWidth="1"/>
    <col min="16133" max="16133" width="9.59765625" customWidth="1"/>
    <col min="16134" max="16134" width="8.3984375" customWidth="1"/>
    <col min="16135" max="16135" width="8.69921875" customWidth="1"/>
    <col min="16136" max="16136" width="8.3984375" customWidth="1"/>
  </cols>
  <sheetData>
    <row r="1" spans="1:13" ht="27">
      <c r="A1" s="2"/>
      <c r="B1" s="2"/>
      <c r="C1" s="2"/>
      <c r="D1" s="2"/>
      <c r="E1" s="2"/>
      <c r="F1" s="9"/>
      <c r="G1" s="9"/>
      <c r="H1" s="10"/>
      <c r="I1" s="10"/>
      <c r="J1" s="11"/>
      <c r="K1" s="2"/>
      <c r="L1" s="2"/>
      <c r="M1" s="2"/>
    </row>
    <row r="2" spans="1:13" ht="27">
      <c r="A2" s="2"/>
      <c r="B2" s="2"/>
      <c r="C2" s="2"/>
      <c r="D2" s="2"/>
      <c r="E2" s="2"/>
      <c r="F2" s="9"/>
      <c r="G2" s="9"/>
      <c r="H2" s="10"/>
      <c r="I2" s="10"/>
      <c r="J2" s="11"/>
      <c r="K2" s="2"/>
      <c r="L2" s="2"/>
      <c r="M2" s="2"/>
    </row>
    <row r="3" spans="1:13" ht="27">
      <c r="A3" s="2"/>
      <c r="B3" s="2"/>
      <c r="C3" s="2"/>
      <c r="D3" s="2"/>
      <c r="E3" s="2"/>
      <c r="F3" s="9"/>
      <c r="G3" s="9"/>
      <c r="H3" s="10"/>
      <c r="I3" s="10"/>
      <c r="J3" s="11"/>
      <c r="K3" s="2"/>
      <c r="L3" s="2"/>
      <c r="M3" s="2"/>
    </row>
    <row r="4" spans="1:13" ht="24.6">
      <c r="A4" s="2"/>
      <c r="B4" s="2"/>
      <c r="C4" s="2"/>
      <c r="D4" s="2"/>
      <c r="E4" s="2"/>
      <c r="F4" s="9"/>
      <c r="G4" s="9"/>
      <c r="H4" s="9"/>
      <c r="I4" s="2"/>
      <c r="J4" s="2"/>
      <c r="K4" s="2"/>
      <c r="L4" s="2"/>
      <c r="M4" s="2"/>
    </row>
    <row r="5" spans="1:13" ht="24.6">
      <c r="A5" s="2"/>
      <c r="B5" s="2"/>
      <c r="C5" s="2"/>
      <c r="D5" s="2"/>
      <c r="E5" s="2"/>
      <c r="F5" s="9"/>
      <c r="G5" s="9"/>
      <c r="H5" s="9"/>
      <c r="I5" s="2"/>
      <c r="J5" s="2"/>
      <c r="K5" s="2"/>
      <c r="L5" s="2"/>
      <c r="M5" s="2"/>
    </row>
    <row r="6" spans="1:13" ht="227.25" customHeight="1">
      <c r="A6" s="1254" t="s">
        <v>772</v>
      </c>
      <c r="B6" s="1254"/>
      <c r="C6" s="1254"/>
      <c r="D6" s="1254"/>
      <c r="E6" s="1254"/>
      <c r="F6" s="1254"/>
      <c r="G6" s="1254"/>
      <c r="H6" s="1254"/>
      <c r="I6" s="1254"/>
      <c r="J6" s="1254"/>
      <c r="K6" s="10"/>
      <c r="L6" s="10"/>
      <c r="M6" s="10"/>
    </row>
    <row r="7" spans="1:13" ht="43.5" customHeight="1">
      <c r="A7" s="14"/>
      <c r="B7" s="1254" t="s">
        <v>335</v>
      </c>
      <c r="C7" s="1254"/>
      <c r="D7" s="1254"/>
      <c r="E7" s="1254"/>
      <c r="F7" s="1254"/>
      <c r="G7" s="1254"/>
      <c r="H7" s="14"/>
      <c r="I7" s="14"/>
      <c r="J7" s="14"/>
      <c r="K7" s="2"/>
      <c r="L7" s="2"/>
      <c r="M7" s="2"/>
    </row>
    <row r="8" spans="1:13" ht="21" customHeight="1">
      <c r="A8" s="14"/>
      <c r="B8" s="14"/>
      <c r="C8" s="14"/>
      <c r="D8" s="14"/>
      <c r="E8" s="14"/>
      <c r="F8" s="14"/>
      <c r="G8" s="14"/>
      <c r="H8" s="14"/>
      <c r="I8" s="14"/>
      <c r="J8" s="14"/>
      <c r="K8" s="2"/>
      <c r="L8" s="2"/>
      <c r="M8" s="2"/>
    </row>
    <row r="9" spans="1:13" ht="21" customHeight="1">
      <c r="A9" s="14"/>
      <c r="B9" s="14"/>
      <c r="C9" s="14"/>
      <c r="D9" s="14"/>
      <c r="E9" s="14"/>
      <c r="F9" s="14"/>
      <c r="G9" s="14"/>
      <c r="H9" s="14"/>
      <c r="I9" s="14"/>
      <c r="J9" s="14"/>
      <c r="K9" s="2"/>
      <c r="L9" s="2"/>
      <c r="M9" s="2"/>
    </row>
    <row r="10" spans="1:13" ht="27" customHeight="1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2"/>
      <c r="L10" s="2"/>
      <c r="M10" s="2"/>
    </row>
    <row r="11" spans="1:13" ht="30.75" customHeight="1">
      <c r="A11" s="13"/>
      <c r="B11" s="13"/>
      <c r="C11" s="13"/>
      <c r="D11" s="13"/>
      <c r="E11" s="13"/>
      <c r="F11" s="13"/>
      <c r="G11" s="13"/>
      <c r="H11" s="13"/>
      <c r="I11" s="13"/>
      <c r="J11" s="2"/>
      <c r="K11" s="2"/>
      <c r="L11" s="2"/>
      <c r="M11" s="2"/>
    </row>
    <row r="12" spans="1:13" ht="21" customHeight="1">
      <c r="A12" s="14"/>
      <c r="B12" s="14"/>
      <c r="C12" s="14"/>
      <c r="D12" s="14"/>
      <c r="E12" s="14"/>
      <c r="F12" s="14"/>
      <c r="G12" s="14"/>
      <c r="H12" s="14"/>
      <c r="I12" s="14"/>
      <c r="J12" s="2"/>
      <c r="K12" s="2"/>
      <c r="L12" s="2"/>
      <c r="M12" s="2"/>
    </row>
    <row r="13" spans="1:13" ht="21" customHeight="1">
      <c r="A13" s="14"/>
      <c r="B13" s="14"/>
      <c r="C13" s="14"/>
      <c r="D13" s="14"/>
      <c r="E13" s="14"/>
      <c r="F13" s="14"/>
      <c r="G13" s="14"/>
      <c r="H13" s="14"/>
      <c r="I13" s="14"/>
      <c r="J13" s="2"/>
      <c r="K13" s="2"/>
      <c r="L13" s="2"/>
      <c r="M13" s="2"/>
    </row>
    <row r="14" spans="1:13" ht="21" customHeight="1">
      <c r="A14" s="14"/>
      <c r="B14" s="14"/>
      <c r="C14" s="14"/>
      <c r="D14" s="14"/>
      <c r="E14" s="14"/>
      <c r="F14" s="14"/>
      <c r="G14" s="14"/>
      <c r="H14" s="14"/>
      <c r="I14" s="14"/>
      <c r="J14" s="2"/>
      <c r="K14" s="2"/>
      <c r="L14" s="2"/>
      <c r="M14" s="2"/>
    </row>
    <row r="15" spans="1:13" ht="21" customHeight="1">
      <c r="A15" s="14"/>
      <c r="B15" s="14"/>
      <c r="C15" s="14"/>
      <c r="D15" s="14"/>
      <c r="E15" s="14"/>
      <c r="F15" s="14"/>
      <c r="G15" s="14"/>
      <c r="H15" s="14"/>
      <c r="I15" s="14"/>
      <c r="J15" s="2"/>
      <c r="K15" s="2"/>
      <c r="L15" s="2"/>
      <c r="M15" s="2"/>
    </row>
    <row r="16" spans="1:13" ht="21" customHeight="1">
      <c r="A16" s="14"/>
      <c r="B16" s="14"/>
      <c r="C16" s="14"/>
      <c r="D16" s="14"/>
      <c r="E16" s="14"/>
      <c r="F16" s="14"/>
      <c r="G16" s="14"/>
      <c r="H16" s="14"/>
      <c r="I16" s="14"/>
      <c r="J16" s="2"/>
      <c r="K16" s="2"/>
      <c r="L16" s="2"/>
      <c r="M16" s="2"/>
    </row>
    <row r="17" spans="1:13" ht="21" customHeight="1">
      <c r="A17" s="14"/>
      <c r="B17" s="14"/>
      <c r="C17" s="14"/>
      <c r="D17" s="14"/>
      <c r="E17" s="14"/>
      <c r="F17" s="14"/>
      <c r="G17" s="14"/>
      <c r="H17" s="14"/>
      <c r="I17" s="14"/>
      <c r="J17" s="2"/>
      <c r="K17" s="2"/>
      <c r="L17" s="2"/>
      <c r="M17" s="2"/>
    </row>
    <row r="18" spans="1:13" ht="21" customHeight="1">
      <c r="A18" s="14"/>
      <c r="B18" s="14"/>
      <c r="C18" s="14"/>
      <c r="D18" s="14"/>
      <c r="E18" s="14"/>
      <c r="F18" s="14"/>
      <c r="G18" s="14"/>
      <c r="H18" s="14"/>
      <c r="I18" s="14"/>
      <c r="J18" s="2"/>
      <c r="K18" s="2"/>
      <c r="L18" s="2"/>
      <c r="M18" s="2"/>
    </row>
    <row r="19" spans="1:13" ht="21" customHeight="1">
      <c r="A19" s="14"/>
      <c r="B19" s="14"/>
      <c r="C19" s="14"/>
      <c r="D19" s="14"/>
      <c r="E19" s="14"/>
      <c r="F19" s="14"/>
      <c r="G19" s="14"/>
      <c r="H19" s="14"/>
      <c r="I19" s="14"/>
      <c r="J19" s="2"/>
      <c r="K19" s="2"/>
      <c r="L19" s="2"/>
      <c r="M19" s="2"/>
    </row>
    <row r="20" spans="1:13" ht="21" customHeight="1">
      <c r="A20" s="14"/>
      <c r="B20" s="14"/>
      <c r="C20" s="14"/>
      <c r="D20" s="14"/>
      <c r="E20" s="14"/>
      <c r="F20" s="14"/>
      <c r="G20" s="14"/>
      <c r="H20" s="14"/>
      <c r="I20" s="14"/>
      <c r="J20" s="2"/>
      <c r="K20" s="2"/>
      <c r="L20" s="2"/>
      <c r="M20" s="2"/>
    </row>
    <row r="21" spans="1:13" ht="21" customHeight="1">
      <c r="A21" s="14"/>
      <c r="B21" s="14"/>
      <c r="C21" s="14"/>
      <c r="D21" s="14"/>
      <c r="E21" s="14"/>
      <c r="F21" s="14"/>
      <c r="G21" s="14"/>
      <c r="H21" s="14"/>
      <c r="I21" s="14"/>
      <c r="J21" s="2"/>
      <c r="K21" s="2"/>
      <c r="L21" s="2"/>
      <c r="M21" s="2"/>
    </row>
    <row r="22" spans="1:13" ht="21" customHeight="1">
      <c r="A22" s="14"/>
      <c r="B22" s="14"/>
      <c r="C22" s="14"/>
      <c r="D22" s="14"/>
      <c r="E22" s="14"/>
      <c r="F22" s="14"/>
      <c r="G22" s="14"/>
      <c r="H22" s="14"/>
      <c r="I22" s="14"/>
      <c r="J22" s="2"/>
      <c r="K22" s="2"/>
      <c r="L22" s="2"/>
      <c r="M22" s="2"/>
    </row>
    <row r="23" spans="1:13" ht="24.6">
      <c r="A23" s="2"/>
      <c r="B23" s="2"/>
      <c r="C23" s="2"/>
      <c r="D23" s="2"/>
      <c r="E23" s="2"/>
      <c r="F23" s="9"/>
      <c r="G23" s="9"/>
      <c r="H23" s="9"/>
      <c r="I23" s="2"/>
      <c r="J23" s="2"/>
      <c r="K23" s="2"/>
      <c r="L23" s="2"/>
      <c r="M23" s="2"/>
    </row>
    <row r="24" spans="1:13" ht="24.6">
      <c r="A24" s="2"/>
      <c r="B24" s="2"/>
      <c r="C24" s="2"/>
      <c r="D24" s="2"/>
      <c r="E24" s="2"/>
      <c r="F24" s="9"/>
      <c r="G24" s="9"/>
      <c r="H24" s="9"/>
      <c r="I24" s="2"/>
      <c r="J24" s="2"/>
      <c r="K24" s="2"/>
      <c r="L24" s="2"/>
      <c r="M24" s="2"/>
    </row>
    <row r="25" spans="1:13" ht="24.6">
      <c r="A25" s="2"/>
      <c r="B25" s="2"/>
      <c r="C25" s="2"/>
      <c r="D25" s="2"/>
      <c r="E25" s="2"/>
      <c r="F25" s="9"/>
      <c r="G25" s="9"/>
      <c r="H25" s="9"/>
      <c r="I25" s="2"/>
      <c r="J25" s="2"/>
      <c r="K25" s="2"/>
      <c r="L25" s="2"/>
      <c r="M25" s="2"/>
    </row>
    <row r="26" spans="1:13" ht="24.6">
      <c r="A26" s="2"/>
      <c r="B26" s="2"/>
      <c r="C26" s="2"/>
      <c r="D26" s="2"/>
      <c r="E26" s="2"/>
      <c r="F26" s="9"/>
      <c r="G26" s="9"/>
      <c r="H26" s="9"/>
      <c r="I26" s="2"/>
      <c r="J26" s="2"/>
      <c r="K26" s="2"/>
      <c r="L26" s="2"/>
      <c r="M26" s="2"/>
    </row>
    <row r="27" spans="1:13" ht="24.6">
      <c r="A27" s="2"/>
      <c r="B27" s="2"/>
      <c r="C27" s="2"/>
      <c r="D27" s="2"/>
      <c r="E27" s="2"/>
      <c r="F27" s="9"/>
      <c r="G27" s="9"/>
      <c r="H27" s="9"/>
      <c r="I27" s="2"/>
      <c r="J27" s="2"/>
      <c r="K27" s="2"/>
      <c r="L27" s="2"/>
      <c r="M27" s="2"/>
    </row>
    <row r="28" spans="1:13" ht="24.6">
      <c r="A28" s="2"/>
      <c r="B28" s="2"/>
      <c r="C28" s="2"/>
      <c r="D28" s="2"/>
      <c r="E28" s="2"/>
      <c r="F28" s="9"/>
      <c r="G28" s="9"/>
      <c r="H28" s="9"/>
      <c r="I28" s="2"/>
      <c r="J28" s="2"/>
      <c r="K28" s="2"/>
      <c r="L28" s="2"/>
      <c r="M28" s="2"/>
    </row>
    <row r="29" spans="1:13" ht="24.6">
      <c r="A29" s="2"/>
      <c r="B29" s="2"/>
      <c r="C29" s="2"/>
      <c r="D29" s="2"/>
      <c r="E29" s="2"/>
      <c r="F29" s="9"/>
      <c r="G29" s="9"/>
      <c r="H29" s="9"/>
      <c r="I29" s="2"/>
      <c r="J29" s="2"/>
      <c r="K29" s="2"/>
      <c r="L29" s="2"/>
      <c r="M29" s="2"/>
    </row>
    <row r="30" spans="1:13" ht="24.6">
      <c r="A30" s="2"/>
      <c r="B30" s="2"/>
      <c r="C30" s="2"/>
      <c r="D30" s="2"/>
      <c r="E30" s="2"/>
      <c r="F30" s="9"/>
      <c r="G30" s="9"/>
      <c r="H30" s="9"/>
      <c r="I30" s="2"/>
      <c r="J30" s="2"/>
      <c r="K30" s="2"/>
      <c r="L30" s="2"/>
      <c r="M30" s="2"/>
    </row>
    <row r="31" spans="1:13" ht="24.6">
      <c r="A31" s="2"/>
      <c r="B31" s="2"/>
      <c r="C31" s="2"/>
      <c r="D31" s="2"/>
      <c r="E31" s="2"/>
      <c r="F31" s="9"/>
      <c r="G31" s="9"/>
      <c r="H31" s="9"/>
      <c r="I31" s="2"/>
      <c r="J31" s="2"/>
      <c r="K31" s="2"/>
      <c r="L31" s="2"/>
      <c r="M31" s="2"/>
    </row>
    <row r="32" spans="1:13" ht="24.6">
      <c r="A32" s="2"/>
      <c r="B32" s="2"/>
      <c r="C32" s="2"/>
      <c r="D32" s="2"/>
      <c r="E32" s="2"/>
      <c r="F32" s="9"/>
      <c r="G32" s="9"/>
      <c r="H32" s="9"/>
      <c r="I32" s="2"/>
      <c r="J32" s="2"/>
      <c r="K32" s="2"/>
      <c r="L32" s="2"/>
      <c r="M32" s="2"/>
    </row>
    <row r="33" spans="1:13" ht="24.6">
      <c r="A33" s="2"/>
      <c r="B33" s="2"/>
      <c r="C33" s="2"/>
      <c r="D33" s="2"/>
      <c r="E33" s="2"/>
      <c r="F33" s="9"/>
      <c r="G33" s="9"/>
      <c r="H33" s="9"/>
      <c r="I33" s="2"/>
      <c r="J33" s="2"/>
      <c r="K33" s="2"/>
      <c r="L33" s="2"/>
      <c r="M33" s="2"/>
    </row>
    <row r="34" spans="1:13" ht="24.6">
      <c r="A34" s="2"/>
      <c r="B34" s="2"/>
      <c r="C34" s="2"/>
      <c r="D34" s="2"/>
      <c r="E34" s="2"/>
      <c r="F34" s="9"/>
      <c r="G34" s="9"/>
      <c r="H34" s="9"/>
      <c r="I34" s="2"/>
      <c r="J34" s="2"/>
      <c r="K34" s="2"/>
      <c r="L34" s="2"/>
      <c r="M34" s="2"/>
    </row>
  </sheetData>
  <mergeCells count="2">
    <mergeCell ref="A6:J6"/>
    <mergeCell ref="B7:G7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F92"/>
  <sheetViews>
    <sheetView tabSelected="1" view="pageLayout" topLeftCell="A78" zoomScale="58" zoomScaleNormal="69" zoomScaleSheetLayoutView="100" zoomScalePageLayoutView="58" workbookViewId="0">
      <selection activeCell="F13" sqref="F13"/>
    </sheetView>
  </sheetViews>
  <sheetFormatPr defaultColWidth="9.09765625" defaultRowHeight="20.399999999999999"/>
  <cols>
    <col min="1" max="1" width="13.3984375" style="101" customWidth="1"/>
    <col min="2" max="2" width="21.3984375" style="101" customWidth="1"/>
    <col min="3" max="3" width="16.8984375" style="101" customWidth="1"/>
    <col min="4" max="4" width="9.765625E-2" style="152" hidden="1" customWidth="1"/>
    <col min="5" max="5" width="14.296875" style="152" customWidth="1"/>
    <col min="6" max="6" width="14.5" style="152" customWidth="1"/>
    <col min="7" max="8" width="8.59765625" style="101" customWidth="1"/>
    <col min="9" max="9" width="9.296875" style="101" customWidth="1"/>
    <col min="10" max="10" width="9.69921875" style="101" customWidth="1"/>
    <col min="11" max="11" width="0.19921875" style="152" hidden="1" customWidth="1"/>
    <col min="12" max="12" width="10.19921875" style="589" hidden="1" customWidth="1"/>
    <col min="13" max="13" width="8" style="574" hidden="1" customWidth="1"/>
    <col min="14" max="14" width="9.3984375" style="574" hidden="1" customWidth="1"/>
    <col min="15" max="15" width="7.69921875" style="574" hidden="1" customWidth="1"/>
    <col min="16" max="16" width="9.59765625" style="574" hidden="1" customWidth="1"/>
    <col min="17" max="17" width="9.796875" style="574" hidden="1" customWidth="1"/>
    <col min="18" max="18" width="14.5" style="925" customWidth="1"/>
    <col min="19" max="19" width="0.796875" style="101" customWidth="1"/>
    <col min="20" max="20" width="6.8984375" style="101" hidden="1" customWidth="1"/>
    <col min="21" max="21" width="8.3984375" style="429" hidden="1" customWidth="1"/>
    <col min="22" max="22" width="9.19921875" style="101" hidden="1" customWidth="1"/>
    <col min="23" max="23" width="13.5" style="429" hidden="1" customWidth="1"/>
    <col min="24" max="24" width="12.19921875" style="101" hidden="1" customWidth="1"/>
    <col min="25" max="26" width="9.09765625" style="101" hidden="1" customWidth="1"/>
    <col min="27" max="29" width="0" style="101" hidden="1" customWidth="1"/>
    <col min="30" max="16384" width="9.09765625" style="101"/>
  </cols>
  <sheetData>
    <row r="1" spans="1:32" ht="24.6">
      <c r="A1" s="1" t="s">
        <v>1169</v>
      </c>
      <c r="B1" s="2"/>
      <c r="C1" s="2"/>
      <c r="E1" s="822"/>
      <c r="F1" s="822"/>
      <c r="G1" s="16"/>
      <c r="H1" s="16"/>
      <c r="I1" s="16"/>
      <c r="J1" s="16"/>
      <c r="K1" s="16"/>
      <c r="L1" s="562"/>
      <c r="M1" s="562"/>
      <c r="N1" s="562"/>
      <c r="O1" s="562"/>
      <c r="P1" s="562"/>
      <c r="Q1" s="562"/>
      <c r="R1" s="922"/>
    </row>
    <row r="2" spans="1:32" ht="24.6">
      <c r="A2" s="1" t="str">
        <f>ตาราง!A2</f>
        <v>(ตามแผนยุทธศาสตร์มหาวิทยาลัยเกษตรศาสตร์ ระยะ4 ปี พ.ศ.2561-2565)</v>
      </c>
      <c r="B2" s="2"/>
      <c r="C2" s="2"/>
      <c r="D2" s="16"/>
      <c r="E2" s="16"/>
      <c r="F2" s="16"/>
      <c r="G2" s="16"/>
      <c r="H2" s="16"/>
      <c r="I2" s="16"/>
      <c r="J2" s="16"/>
      <c r="K2" s="16"/>
      <c r="L2" s="562"/>
      <c r="M2" s="562"/>
      <c r="N2" s="562"/>
      <c r="O2" s="562"/>
      <c r="P2" s="562"/>
      <c r="Q2" s="562"/>
      <c r="R2" s="922"/>
    </row>
    <row r="3" spans="1:32" ht="24.6">
      <c r="A3" s="1" t="s">
        <v>86</v>
      </c>
      <c r="B3" s="1" t="str">
        <f>'[1]3'!A9</f>
        <v xml:space="preserve"> การเพิ่มคุณภาพและประสิทธิภาพการดำเนินงานตามภารกิจ</v>
      </c>
      <c r="C3" s="2"/>
      <c r="D3" s="16"/>
      <c r="E3" s="16"/>
      <c r="F3" s="16"/>
      <c r="G3" s="16"/>
      <c r="H3" s="16"/>
      <c r="I3" s="16"/>
      <c r="J3" s="16"/>
      <c r="K3" s="16"/>
      <c r="L3" s="562"/>
      <c r="M3" s="562"/>
      <c r="N3" s="562"/>
      <c r="O3" s="562"/>
      <c r="P3" s="562"/>
      <c r="Q3" s="562"/>
      <c r="R3" s="922"/>
    </row>
    <row r="4" spans="1:32" ht="15.75" hidden="1" customHeight="1">
      <c r="A4" s="1" t="s">
        <v>72</v>
      </c>
      <c r="B4" s="2"/>
      <c r="C4" s="2"/>
      <c r="M4" s="563"/>
      <c r="N4" s="563"/>
      <c r="O4" s="563"/>
      <c r="P4" s="563"/>
      <c r="Q4" s="563"/>
      <c r="R4" s="150"/>
    </row>
    <row r="5" spans="1:32" ht="15.75" hidden="1" customHeight="1">
      <c r="A5" s="1" t="s">
        <v>73</v>
      </c>
      <c r="B5" s="2"/>
      <c r="C5" s="2"/>
      <c r="M5" s="563"/>
      <c r="N5" s="563"/>
      <c r="O5" s="563"/>
      <c r="P5" s="563"/>
      <c r="Q5" s="563"/>
      <c r="R5" s="150"/>
    </row>
    <row r="6" spans="1:32" ht="44.25" customHeight="1">
      <c r="A6" s="1276" t="s">
        <v>680</v>
      </c>
      <c r="B6" s="1276" t="s">
        <v>1</v>
      </c>
      <c r="C6" s="1276" t="s">
        <v>391</v>
      </c>
      <c r="D6" s="1313" t="s">
        <v>775</v>
      </c>
      <c r="E6" s="1276" t="s">
        <v>773</v>
      </c>
      <c r="F6" s="1250" t="s">
        <v>1166</v>
      </c>
      <c r="G6" s="1288" t="s">
        <v>81</v>
      </c>
      <c r="H6" s="1294"/>
      <c r="I6" s="1294"/>
      <c r="J6" s="1289"/>
      <c r="K6" s="1276" t="s">
        <v>610</v>
      </c>
      <c r="L6" s="1302" t="s">
        <v>682</v>
      </c>
      <c r="M6" s="1295" t="s">
        <v>80</v>
      </c>
      <c r="N6" s="1296"/>
      <c r="O6" s="1297"/>
      <c r="P6" s="1298" t="s">
        <v>82</v>
      </c>
      <c r="Q6" s="1299"/>
      <c r="R6" s="1310" t="s">
        <v>23</v>
      </c>
      <c r="U6" s="429" t="s">
        <v>648</v>
      </c>
      <c r="V6" s="101" t="s">
        <v>743</v>
      </c>
      <c r="W6" s="429" t="s">
        <v>649</v>
      </c>
      <c r="X6" s="101" t="s">
        <v>744</v>
      </c>
      <c r="Y6" s="101" t="s">
        <v>745</v>
      </c>
      <c r="Z6" s="101" t="s">
        <v>391</v>
      </c>
    </row>
    <row r="7" spans="1:32" ht="24.6" customHeight="1">
      <c r="A7" s="1277"/>
      <c r="B7" s="1277"/>
      <c r="C7" s="1277"/>
      <c r="D7" s="1314"/>
      <c r="E7" s="1277"/>
      <c r="F7" s="1251" t="s">
        <v>1167</v>
      </c>
      <c r="G7" s="1288" t="s">
        <v>19</v>
      </c>
      <c r="H7" s="1289"/>
      <c r="I7" s="1288" t="s">
        <v>20</v>
      </c>
      <c r="J7" s="1289"/>
      <c r="K7" s="1277"/>
      <c r="L7" s="1303"/>
      <c r="M7" s="1290" t="s">
        <v>63</v>
      </c>
      <c r="N7" s="1290" t="s">
        <v>70</v>
      </c>
      <c r="O7" s="1290" t="s">
        <v>71</v>
      </c>
      <c r="P7" s="1300"/>
      <c r="Q7" s="1301"/>
      <c r="R7" s="1311"/>
    </row>
    <row r="8" spans="1:32" ht="30" customHeight="1">
      <c r="A8" s="1278"/>
      <c r="B8" s="1278"/>
      <c r="C8" s="1278"/>
      <c r="D8" s="1315"/>
      <c r="E8" s="1278"/>
      <c r="F8" s="1243"/>
      <c r="G8" s="607" t="s">
        <v>2</v>
      </c>
      <c r="H8" s="607" t="s">
        <v>3</v>
      </c>
      <c r="I8" s="607" t="s">
        <v>2</v>
      </c>
      <c r="J8" s="607" t="s">
        <v>3</v>
      </c>
      <c r="K8" s="1278"/>
      <c r="L8" s="1304"/>
      <c r="M8" s="1291"/>
      <c r="N8" s="1291"/>
      <c r="O8" s="1291"/>
      <c r="P8" s="601" t="s">
        <v>2</v>
      </c>
      <c r="Q8" s="603" t="s">
        <v>3</v>
      </c>
      <c r="R8" s="1312"/>
    </row>
    <row r="9" spans="1:32" ht="24" customHeight="1">
      <c r="A9" s="1286" t="s">
        <v>115</v>
      </c>
      <c r="B9" s="1287"/>
      <c r="C9" s="1287"/>
      <c r="D9" s="819"/>
      <c r="E9" s="772"/>
      <c r="F9" s="1245"/>
      <c r="G9" s="602"/>
      <c r="H9" s="602"/>
      <c r="I9" s="602"/>
      <c r="J9" s="602"/>
      <c r="K9" s="602"/>
      <c r="L9" s="689"/>
      <c r="M9" s="689"/>
      <c r="N9" s="689"/>
      <c r="O9" s="689"/>
      <c r="P9" s="689"/>
      <c r="Q9" s="689"/>
      <c r="R9" s="923"/>
      <c r="AA9" s="101">
        <f>AA12+AA33+AA47+AA51+AA69+AA73</f>
        <v>46</v>
      </c>
      <c r="AB9" s="101">
        <f>AB12+AB33+AB47+AB51+AB69+AB73</f>
        <v>58</v>
      </c>
    </row>
    <row r="10" spans="1:32" ht="24.6">
      <c r="A10" s="604" t="s">
        <v>967</v>
      </c>
      <c r="B10" s="122"/>
      <c r="C10" s="122"/>
      <c r="D10" s="808"/>
      <c r="E10" s="123"/>
      <c r="F10" s="123"/>
      <c r="G10" s="6"/>
      <c r="H10" s="6"/>
      <c r="I10" s="6"/>
      <c r="J10" s="6"/>
      <c r="K10" s="6"/>
      <c r="L10" s="690"/>
      <c r="M10" s="691"/>
      <c r="N10" s="691"/>
      <c r="O10" s="691"/>
      <c r="P10" s="691"/>
      <c r="Q10" s="691"/>
      <c r="R10" s="1106">
        <v>1</v>
      </c>
      <c r="AA10" s="101" t="s">
        <v>755</v>
      </c>
      <c r="AB10" s="101" t="s">
        <v>391</v>
      </c>
    </row>
    <row r="11" spans="1:32" ht="26.25" customHeight="1">
      <c r="A11" s="1273" t="s">
        <v>116</v>
      </c>
      <c r="B11" s="1274"/>
      <c r="C11" s="236"/>
      <c r="D11" s="809"/>
      <c r="E11" s="180"/>
      <c r="F11" s="180"/>
      <c r="G11" s="5"/>
      <c r="H11" s="5"/>
      <c r="I11" s="5"/>
      <c r="J11" s="5"/>
      <c r="K11" s="5"/>
      <c r="L11" s="692"/>
      <c r="M11" s="693"/>
      <c r="N11" s="693"/>
      <c r="O11" s="693"/>
      <c r="P11" s="693"/>
      <c r="Q11" s="693"/>
      <c r="R11" s="1107">
        <v>1</v>
      </c>
    </row>
    <row r="12" spans="1:32" ht="27.75" customHeight="1">
      <c r="A12" s="182" t="s">
        <v>112</v>
      </c>
      <c r="B12" s="129"/>
      <c r="C12" s="129"/>
      <c r="D12" s="820"/>
      <c r="E12" s="183"/>
      <c r="F12" s="183"/>
      <c r="G12" s="237"/>
      <c r="H12" s="5"/>
      <c r="I12" s="5"/>
      <c r="J12" s="5"/>
      <c r="K12" s="495"/>
      <c r="L12" s="694"/>
      <c r="M12" s="693"/>
      <c r="N12" s="693"/>
      <c r="O12" s="693"/>
      <c r="P12" s="693"/>
      <c r="Q12" s="693"/>
      <c r="R12" s="1107">
        <v>1</v>
      </c>
      <c r="T12" s="628"/>
      <c r="U12" s="1032">
        <f t="shared" ref="U12:Z12" si="0">SUM(U14:U22)</f>
        <v>0</v>
      </c>
      <c r="V12" s="1032">
        <f t="shared" si="0"/>
        <v>1</v>
      </c>
      <c r="W12" s="1032">
        <f t="shared" si="0"/>
        <v>3</v>
      </c>
      <c r="X12" s="1032">
        <f t="shared" si="0"/>
        <v>0</v>
      </c>
      <c r="Y12" s="1032">
        <f t="shared" si="0"/>
        <v>0</v>
      </c>
      <c r="Z12" s="1032">
        <f t="shared" si="0"/>
        <v>4</v>
      </c>
      <c r="AA12" s="1032">
        <f>SUM(AA13:AA32)</f>
        <v>15</v>
      </c>
      <c r="AB12" s="1032">
        <f>SUM(AB13:AB32)</f>
        <v>20</v>
      </c>
      <c r="AC12" s="1032"/>
      <c r="AD12" s="1032"/>
      <c r="AE12" s="1032"/>
      <c r="AF12" s="1032"/>
    </row>
    <row r="13" spans="1:32" ht="168.6" customHeight="1">
      <c r="A13" s="182"/>
      <c r="B13" s="77" t="s">
        <v>1028</v>
      </c>
      <c r="C13" s="77" t="s">
        <v>1029</v>
      </c>
      <c r="D13" s="1195"/>
      <c r="E13" s="77" t="s">
        <v>1030</v>
      </c>
      <c r="F13" s="77"/>
      <c r="G13" s="130"/>
      <c r="H13" s="4"/>
      <c r="I13" s="4"/>
      <c r="J13" s="4"/>
      <c r="K13" s="1114"/>
      <c r="L13" s="1115"/>
      <c r="M13" s="1116"/>
      <c r="N13" s="1116"/>
      <c r="O13" s="1116"/>
      <c r="P13" s="1116"/>
      <c r="Q13" s="1116"/>
      <c r="R13" s="924" t="s">
        <v>4</v>
      </c>
      <c r="U13" s="640"/>
      <c r="V13" s="640"/>
      <c r="W13" s="640"/>
      <c r="X13" s="640"/>
      <c r="Y13" s="640"/>
      <c r="Z13" s="640"/>
      <c r="AA13" s="101">
        <v>1</v>
      </c>
      <c r="AB13" s="101">
        <v>1</v>
      </c>
    </row>
    <row r="14" spans="1:32" ht="126" customHeight="1">
      <c r="A14" s="119"/>
      <c r="B14" s="76" t="s">
        <v>1031</v>
      </c>
      <c r="C14" s="105" t="s">
        <v>1032</v>
      </c>
      <c r="D14" s="800"/>
      <c r="E14" s="18" t="s">
        <v>1034</v>
      </c>
      <c r="F14" s="18"/>
      <c r="G14" s="18"/>
      <c r="H14" s="18"/>
      <c r="I14" s="18"/>
      <c r="J14" s="18"/>
      <c r="K14" s="1123" t="s">
        <v>64</v>
      </c>
      <c r="L14" s="1124" t="s">
        <v>35</v>
      </c>
      <c r="M14" s="1125"/>
      <c r="N14" s="1164"/>
      <c r="O14" s="1125" t="s">
        <v>128</v>
      </c>
      <c r="P14" s="1164"/>
      <c r="Q14" s="1164"/>
      <c r="R14" s="1133" t="s">
        <v>4</v>
      </c>
      <c r="U14" s="429">
        <v>0</v>
      </c>
      <c r="V14" s="126"/>
      <c r="W14" s="429">
        <v>1</v>
      </c>
      <c r="Z14" s="101">
        <v>1</v>
      </c>
      <c r="AA14" s="101">
        <v>1</v>
      </c>
      <c r="AB14" s="101">
        <v>1</v>
      </c>
    </row>
    <row r="15" spans="1:32" ht="99" customHeight="1">
      <c r="A15" s="59"/>
      <c r="B15" s="86" t="s">
        <v>1031</v>
      </c>
      <c r="C15" s="105" t="s">
        <v>1037</v>
      </c>
      <c r="D15" s="800"/>
      <c r="E15" s="18" t="s">
        <v>1035</v>
      </c>
      <c r="F15" s="18"/>
      <c r="G15" s="18"/>
      <c r="H15" s="18"/>
      <c r="I15" s="18"/>
      <c r="J15" s="18"/>
      <c r="K15" s="1113"/>
      <c r="L15" s="1134"/>
      <c r="M15" s="1135"/>
      <c r="N15" s="1163"/>
      <c r="O15" s="1135"/>
      <c r="P15" s="1163"/>
      <c r="Q15" s="1163"/>
      <c r="R15" s="924" t="s">
        <v>4</v>
      </c>
      <c r="V15" s="126"/>
      <c r="AB15" s="101">
        <v>1</v>
      </c>
    </row>
    <row r="16" spans="1:32" ht="52.2" customHeight="1">
      <c r="A16" s="59"/>
      <c r="B16" s="77"/>
      <c r="C16" s="105" t="s">
        <v>1033</v>
      </c>
      <c r="D16" s="800"/>
      <c r="E16" s="18" t="s">
        <v>1036</v>
      </c>
      <c r="F16" s="18"/>
      <c r="G16" s="18"/>
      <c r="H16" s="18"/>
      <c r="I16" s="18"/>
      <c r="J16" s="18"/>
      <c r="K16" s="1117"/>
      <c r="L16" s="1118"/>
      <c r="M16" s="1119"/>
      <c r="N16" s="1120"/>
      <c r="O16" s="1119"/>
      <c r="P16" s="1120"/>
      <c r="Q16" s="1120"/>
      <c r="R16" s="924" t="s">
        <v>4</v>
      </c>
      <c r="V16" s="126"/>
      <c r="AB16" s="101">
        <v>1</v>
      </c>
    </row>
    <row r="17" spans="1:28" ht="138" customHeight="1">
      <c r="A17" s="59"/>
      <c r="B17" s="1187" t="s">
        <v>1038</v>
      </c>
      <c r="C17" s="105" t="s">
        <v>1039</v>
      </c>
      <c r="D17" s="800"/>
      <c r="E17" s="18" t="s">
        <v>1041</v>
      </c>
      <c r="F17" s="18"/>
      <c r="G17" s="18"/>
      <c r="H17" s="18"/>
      <c r="I17" s="18"/>
      <c r="J17" s="18"/>
      <c r="K17" s="1117" t="s">
        <v>64</v>
      </c>
      <c r="L17" s="1118" t="s">
        <v>708</v>
      </c>
      <c r="M17" s="1119"/>
      <c r="N17" s="1121" t="s">
        <v>128</v>
      </c>
      <c r="O17" s="1122"/>
      <c r="P17" s="1122"/>
      <c r="Q17" s="1122"/>
      <c r="R17" s="924" t="s">
        <v>4</v>
      </c>
      <c r="U17" s="429">
        <v>0</v>
      </c>
      <c r="V17" s="126">
        <v>1</v>
      </c>
      <c r="W17" s="429">
        <v>0</v>
      </c>
      <c r="Z17" s="101">
        <v>1</v>
      </c>
      <c r="AA17" s="101">
        <v>1</v>
      </c>
      <c r="AB17" s="101">
        <v>1</v>
      </c>
    </row>
    <row r="18" spans="1:28" ht="86.4" customHeight="1">
      <c r="A18" s="59"/>
      <c r="B18" s="1188"/>
      <c r="C18" s="105" t="s">
        <v>1040</v>
      </c>
      <c r="D18" s="800"/>
      <c r="E18" s="60" t="s">
        <v>1042</v>
      </c>
      <c r="F18" s="60"/>
      <c r="G18" s="18"/>
      <c r="H18" s="18"/>
      <c r="I18" s="18"/>
      <c r="J18" s="18"/>
      <c r="K18" s="1128"/>
      <c r="L18" s="1129"/>
      <c r="M18" s="1130"/>
      <c r="N18" s="1132"/>
      <c r="O18" s="1131"/>
      <c r="P18" s="1131"/>
      <c r="Q18" s="1131"/>
      <c r="R18" s="924" t="s">
        <v>4</v>
      </c>
      <c r="V18" s="126"/>
      <c r="AB18" s="101">
        <v>1</v>
      </c>
    </row>
    <row r="19" spans="1:28" ht="93.6" customHeight="1">
      <c r="A19" s="119"/>
      <c r="B19" s="44" t="s">
        <v>1043</v>
      </c>
      <c r="C19" s="105" t="s">
        <v>1044</v>
      </c>
      <c r="D19" s="800"/>
      <c r="E19" s="18" t="s">
        <v>1045</v>
      </c>
      <c r="F19" s="18"/>
      <c r="G19" s="18"/>
      <c r="H19" s="18"/>
      <c r="I19" s="18"/>
      <c r="J19" s="18"/>
      <c r="K19" s="4" t="s">
        <v>596</v>
      </c>
      <c r="L19" s="950" t="s">
        <v>709</v>
      </c>
      <c r="M19" s="695"/>
      <c r="N19" s="695"/>
      <c r="O19" s="637" t="s">
        <v>128</v>
      </c>
      <c r="P19" s="695"/>
      <c r="Q19" s="695"/>
      <c r="R19" s="924" t="s">
        <v>4</v>
      </c>
      <c r="U19" s="429">
        <v>0</v>
      </c>
      <c r="V19" s="126"/>
      <c r="W19" s="429">
        <v>1</v>
      </c>
      <c r="Z19" s="101">
        <v>1</v>
      </c>
      <c r="AA19" s="101">
        <v>1</v>
      </c>
      <c r="AB19" s="101">
        <v>1</v>
      </c>
    </row>
    <row r="20" spans="1:28" ht="342.6" customHeight="1">
      <c r="A20" s="59"/>
      <c r="B20" s="1192" t="s">
        <v>1049</v>
      </c>
      <c r="C20" s="105" t="s">
        <v>1050</v>
      </c>
      <c r="D20" s="800"/>
      <c r="E20" s="18" t="s">
        <v>1034</v>
      </c>
      <c r="F20" s="18"/>
      <c r="G20" s="18"/>
      <c r="H20" s="18"/>
      <c r="I20" s="18"/>
      <c r="J20" s="18"/>
      <c r="K20" s="4" t="s">
        <v>64</v>
      </c>
      <c r="L20" s="950" t="s">
        <v>35</v>
      </c>
      <c r="M20" s="637"/>
      <c r="N20" s="695"/>
      <c r="O20" s="701" t="s">
        <v>128</v>
      </c>
      <c r="P20" s="695"/>
      <c r="Q20" s="695"/>
      <c r="R20" s="1166" t="s">
        <v>4</v>
      </c>
      <c r="U20" s="429">
        <v>0</v>
      </c>
      <c r="V20" s="126"/>
      <c r="W20" s="429">
        <v>1</v>
      </c>
      <c r="Z20" s="101">
        <v>1</v>
      </c>
      <c r="AA20" s="101">
        <v>1</v>
      </c>
      <c r="AB20" s="101">
        <v>1</v>
      </c>
    </row>
    <row r="21" spans="1:28" ht="92.4" customHeight="1">
      <c r="A21" s="119"/>
      <c r="B21" s="1193"/>
      <c r="C21" s="105" t="s">
        <v>1051</v>
      </c>
      <c r="D21" s="800"/>
      <c r="E21" s="60" t="s">
        <v>1052</v>
      </c>
      <c r="F21" s="60"/>
      <c r="G21" s="18"/>
      <c r="H21" s="18"/>
      <c r="I21" s="18"/>
      <c r="J21" s="18"/>
      <c r="K21" s="4"/>
      <c r="L21" s="950"/>
      <c r="M21" s="637"/>
      <c r="N21" s="695"/>
      <c r="O21" s="701"/>
      <c r="P21" s="695"/>
      <c r="Q21" s="695"/>
      <c r="R21" s="1166" t="s">
        <v>4</v>
      </c>
      <c r="V21" s="126"/>
      <c r="AB21" s="101">
        <v>1</v>
      </c>
    </row>
    <row r="22" spans="1:28" ht="342.6" customHeight="1">
      <c r="A22" s="631"/>
      <c r="B22" s="44" t="s">
        <v>1049</v>
      </c>
      <c r="C22" s="105" t="s">
        <v>1033</v>
      </c>
      <c r="D22" s="800"/>
      <c r="E22" s="60" t="s">
        <v>1053</v>
      </c>
      <c r="F22" s="60"/>
      <c r="G22" s="18"/>
      <c r="H22" s="18"/>
      <c r="I22" s="18"/>
      <c r="J22" s="18"/>
      <c r="K22" s="18"/>
      <c r="L22" s="167"/>
      <c r="M22" s="706"/>
      <c r="N22" s="1206"/>
      <c r="O22" s="697"/>
      <c r="P22" s="1206"/>
      <c r="Q22" s="1206"/>
      <c r="R22" s="1203" t="s">
        <v>4</v>
      </c>
      <c r="V22" s="126"/>
      <c r="AB22" s="101">
        <v>1</v>
      </c>
    </row>
    <row r="23" spans="1:28" ht="212.4" customHeight="1">
      <c r="A23" s="1165"/>
      <c r="B23" s="1193" t="s">
        <v>1046</v>
      </c>
      <c r="C23" s="17" t="s">
        <v>1047</v>
      </c>
      <c r="D23" s="803"/>
      <c r="E23" s="4" t="s">
        <v>1048</v>
      </c>
      <c r="F23" s="4"/>
      <c r="G23" s="4"/>
      <c r="H23" s="4"/>
      <c r="I23" s="4"/>
      <c r="J23" s="4"/>
      <c r="K23" s="4" t="s">
        <v>64</v>
      </c>
      <c r="L23" s="950" t="s">
        <v>35</v>
      </c>
      <c r="M23" s="637"/>
      <c r="N23" s="695"/>
      <c r="O23" s="637" t="s">
        <v>128</v>
      </c>
      <c r="P23" s="695"/>
      <c r="Q23" s="695"/>
      <c r="R23" s="1133" t="s">
        <v>4</v>
      </c>
      <c r="U23" s="429">
        <v>0</v>
      </c>
      <c r="V23" s="126"/>
      <c r="W23" s="429">
        <v>1</v>
      </c>
      <c r="Z23" s="101">
        <v>1</v>
      </c>
      <c r="AA23" s="101">
        <v>1</v>
      </c>
      <c r="AB23" s="101">
        <v>1</v>
      </c>
    </row>
    <row r="24" spans="1:28" ht="85.8" customHeight="1">
      <c r="A24" s="120"/>
      <c r="B24" s="44" t="s">
        <v>846</v>
      </c>
      <c r="C24" s="105" t="s">
        <v>847</v>
      </c>
      <c r="D24" s="800"/>
      <c r="E24" s="1196" t="s">
        <v>851</v>
      </c>
      <c r="F24" s="1196"/>
      <c r="G24" s="1196"/>
      <c r="H24" s="18"/>
      <c r="I24" s="18"/>
      <c r="J24" s="1197">
        <v>100000</v>
      </c>
      <c r="K24" s="1137"/>
      <c r="L24" s="1138"/>
      <c r="M24" s="1125"/>
      <c r="N24" s="1126"/>
      <c r="O24" s="1127"/>
      <c r="P24" s="1126"/>
      <c r="Q24" s="1126"/>
      <c r="R24" s="117" t="s">
        <v>5</v>
      </c>
      <c r="V24" s="127"/>
      <c r="X24" s="128"/>
      <c r="AA24" s="101">
        <v>1</v>
      </c>
      <c r="AB24" s="101">
        <v>1</v>
      </c>
    </row>
    <row r="25" spans="1:28" ht="80.400000000000006" customHeight="1">
      <c r="A25" s="120"/>
      <c r="B25" s="44" t="s">
        <v>848</v>
      </c>
      <c r="C25" s="105" t="s">
        <v>842</v>
      </c>
      <c r="D25" s="800" t="s">
        <v>851</v>
      </c>
      <c r="E25" s="1196" t="s">
        <v>851</v>
      </c>
      <c r="F25" s="1196"/>
      <c r="G25" s="1196"/>
      <c r="H25" s="18"/>
      <c r="I25" s="18"/>
      <c r="J25" s="1197">
        <v>120000</v>
      </c>
      <c r="K25" s="179"/>
      <c r="L25" s="703"/>
      <c r="M25" s="741"/>
      <c r="N25" s="693"/>
      <c r="O25" s="696"/>
      <c r="P25" s="693"/>
      <c r="Q25" s="693"/>
      <c r="R25" s="117" t="s">
        <v>5</v>
      </c>
      <c r="V25" s="127"/>
      <c r="X25" s="128"/>
      <c r="AA25" s="101">
        <v>1</v>
      </c>
      <c r="AB25" s="101">
        <v>1</v>
      </c>
    </row>
    <row r="26" spans="1:28" ht="74.400000000000006" customHeight="1">
      <c r="A26" s="7"/>
      <c r="B26" s="44" t="s">
        <v>849</v>
      </c>
      <c r="C26" s="105" t="s">
        <v>850</v>
      </c>
      <c r="D26" s="800" t="s">
        <v>163</v>
      </c>
      <c r="E26" s="1196" t="s">
        <v>30</v>
      </c>
      <c r="F26" s="1196"/>
      <c r="G26" s="1196"/>
      <c r="H26" s="18"/>
      <c r="I26" s="18"/>
      <c r="J26" s="1197">
        <v>20000</v>
      </c>
      <c r="K26" s="272"/>
      <c r="L26" s="704"/>
      <c r="M26" s="637"/>
      <c r="N26" s="695"/>
      <c r="O26" s="701"/>
      <c r="P26" s="695"/>
      <c r="Q26" s="695"/>
      <c r="R26" s="117" t="s">
        <v>5</v>
      </c>
      <c r="V26" s="127"/>
      <c r="X26" s="128"/>
      <c r="AA26" s="101">
        <v>1</v>
      </c>
      <c r="AB26" s="101">
        <v>1</v>
      </c>
    </row>
    <row r="27" spans="1:28" ht="62.4" customHeight="1">
      <c r="A27" s="120"/>
      <c r="B27" s="1193" t="s">
        <v>852</v>
      </c>
      <c r="C27" s="17" t="s">
        <v>853</v>
      </c>
      <c r="D27" s="803" t="s">
        <v>163</v>
      </c>
      <c r="E27" s="272" t="s">
        <v>30</v>
      </c>
      <c r="F27" s="272"/>
      <c r="G27" s="272"/>
      <c r="H27" s="4"/>
      <c r="I27" s="4"/>
      <c r="J27" s="1198">
        <v>100000</v>
      </c>
      <c r="K27" s="1143"/>
      <c r="L27" s="1144"/>
      <c r="M27" s="1135"/>
      <c r="N27" s="1116"/>
      <c r="O27" s="1136"/>
      <c r="P27" s="1116"/>
      <c r="Q27" s="1116"/>
      <c r="R27" s="3" t="s">
        <v>5</v>
      </c>
      <c r="V27" s="127"/>
      <c r="X27" s="128"/>
      <c r="AA27" s="101">
        <v>1</v>
      </c>
      <c r="AB27" s="101">
        <v>1</v>
      </c>
    </row>
    <row r="28" spans="1:28" ht="144" customHeight="1">
      <c r="A28" s="80"/>
      <c r="B28" s="105" t="s">
        <v>912</v>
      </c>
      <c r="C28" s="105" t="s">
        <v>913</v>
      </c>
      <c r="D28" s="800" t="s">
        <v>904</v>
      </c>
      <c r="E28" s="1196" t="s">
        <v>904</v>
      </c>
      <c r="F28" s="1196"/>
      <c r="G28" s="1196"/>
      <c r="H28" s="18"/>
      <c r="I28" s="18"/>
      <c r="J28" s="18"/>
      <c r="K28" s="1137"/>
      <c r="L28" s="1138"/>
      <c r="M28" s="1125"/>
      <c r="N28" s="1126"/>
      <c r="O28" s="1127"/>
      <c r="P28" s="1126"/>
      <c r="Q28" s="1126"/>
      <c r="R28" s="924" t="s">
        <v>7</v>
      </c>
      <c r="V28" s="127"/>
      <c r="X28" s="128"/>
      <c r="AA28" s="101">
        <v>1</v>
      </c>
      <c r="AB28" s="101">
        <v>1</v>
      </c>
    </row>
    <row r="29" spans="1:28" ht="123.6" customHeight="1">
      <c r="A29" s="80"/>
      <c r="B29" s="105" t="s">
        <v>1111</v>
      </c>
      <c r="C29" s="105" t="s">
        <v>914</v>
      </c>
      <c r="D29" s="800" t="s">
        <v>915</v>
      </c>
      <c r="E29" s="1196" t="s">
        <v>915</v>
      </c>
      <c r="F29" s="1196"/>
      <c r="G29" s="1196"/>
      <c r="H29" s="18"/>
      <c r="I29" s="18"/>
      <c r="J29" s="18"/>
      <c r="K29" s="272"/>
      <c r="L29" s="704"/>
      <c r="M29" s="637"/>
      <c r="N29" s="695"/>
      <c r="O29" s="701"/>
      <c r="P29" s="695"/>
      <c r="Q29" s="1204"/>
      <c r="R29" s="924" t="s">
        <v>7</v>
      </c>
      <c r="V29" s="127"/>
      <c r="X29" s="128"/>
      <c r="AA29" s="101">
        <v>1</v>
      </c>
      <c r="AB29" s="101">
        <v>1</v>
      </c>
    </row>
    <row r="30" spans="1:28" ht="82.2" customHeight="1">
      <c r="A30" s="77"/>
      <c r="B30" s="38" t="s">
        <v>396</v>
      </c>
      <c r="C30" s="37" t="s">
        <v>905</v>
      </c>
      <c r="D30" s="795" t="s">
        <v>906</v>
      </c>
      <c r="E30" s="1196" t="s">
        <v>906</v>
      </c>
      <c r="F30" s="1196"/>
      <c r="G30" s="1196"/>
      <c r="H30" s="18"/>
      <c r="I30" s="18"/>
      <c r="J30" s="18"/>
      <c r="K30" s="1143"/>
      <c r="L30" s="1144"/>
      <c r="M30" s="1135"/>
      <c r="N30" s="1116"/>
      <c r="O30" s="1136"/>
      <c r="P30" s="1116"/>
      <c r="Q30" s="1116"/>
      <c r="R30" s="924" t="s">
        <v>7</v>
      </c>
      <c r="V30" s="127"/>
      <c r="X30" s="128"/>
      <c r="AA30" s="101">
        <v>1</v>
      </c>
      <c r="AB30" s="101">
        <v>1</v>
      </c>
    </row>
    <row r="31" spans="1:28" ht="105.6" customHeight="1">
      <c r="A31" s="80"/>
      <c r="B31" s="38" t="s">
        <v>397</v>
      </c>
      <c r="C31" s="37" t="s">
        <v>907</v>
      </c>
      <c r="D31" s="795" t="s">
        <v>908</v>
      </c>
      <c r="E31" s="1196" t="s">
        <v>908</v>
      </c>
      <c r="F31" s="1196"/>
      <c r="G31" s="1196"/>
      <c r="H31" s="18"/>
      <c r="I31" s="18"/>
      <c r="J31" s="18"/>
      <c r="K31" s="1139"/>
      <c r="L31" s="1140"/>
      <c r="M31" s="1119"/>
      <c r="N31" s="1122"/>
      <c r="O31" s="1121"/>
      <c r="P31" s="1122"/>
      <c r="Q31" s="1122"/>
      <c r="R31" s="1166" t="s">
        <v>7</v>
      </c>
      <c r="V31" s="127"/>
      <c r="X31" s="128"/>
      <c r="AA31" s="101">
        <v>1</v>
      </c>
      <c r="AB31" s="101">
        <v>1</v>
      </c>
    </row>
    <row r="32" spans="1:28" ht="78.599999999999994" customHeight="1">
      <c r="A32" s="77"/>
      <c r="B32" s="38" t="s">
        <v>909</v>
      </c>
      <c r="C32" s="37" t="s">
        <v>910</v>
      </c>
      <c r="D32" s="795" t="s">
        <v>911</v>
      </c>
      <c r="E32" s="1196" t="s">
        <v>911</v>
      </c>
      <c r="F32" s="1196"/>
      <c r="G32" s="1196"/>
      <c r="H32" s="18"/>
      <c r="I32" s="18"/>
      <c r="J32" s="18"/>
      <c r="K32" s="1137"/>
      <c r="L32" s="1138"/>
      <c r="M32" s="1125"/>
      <c r="N32" s="1126"/>
      <c r="O32" s="1127"/>
      <c r="P32" s="1126"/>
      <c r="Q32" s="1126"/>
      <c r="R32" s="1166" t="s">
        <v>7</v>
      </c>
      <c r="V32" s="127"/>
      <c r="X32" s="128"/>
      <c r="AA32" s="101">
        <v>1</v>
      </c>
      <c r="AB32" s="101">
        <v>1</v>
      </c>
    </row>
    <row r="33" spans="1:32" ht="32.4" customHeight="1">
      <c r="A33" s="120" t="s">
        <v>111</v>
      </c>
      <c r="B33" s="117"/>
      <c r="C33" s="117"/>
      <c r="D33" s="799"/>
      <c r="E33" s="234"/>
      <c r="F33" s="234"/>
      <c r="G33" s="234"/>
      <c r="H33" s="6"/>
      <c r="I33" s="6"/>
      <c r="J33" s="6"/>
      <c r="K33" s="234"/>
      <c r="L33" s="698"/>
      <c r="M33" s="691"/>
      <c r="N33" s="691"/>
      <c r="O33" s="691"/>
      <c r="P33" s="691"/>
      <c r="Q33" s="691"/>
      <c r="R33" s="1112">
        <v>1</v>
      </c>
      <c r="T33" s="1032"/>
      <c r="U33" s="1032">
        <f t="shared" ref="U33:Z33" si="1">SUM(U34:U41)</f>
        <v>3</v>
      </c>
      <c r="V33" s="1032">
        <f t="shared" si="1"/>
        <v>2</v>
      </c>
      <c r="W33" s="1032">
        <f t="shared" si="1"/>
        <v>0</v>
      </c>
      <c r="X33" s="1032">
        <f t="shared" si="1"/>
        <v>0</v>
      </c>
      <c r="Y33" s="1032">
        <f t="shared" si="1"/>
        <v>0</v>
      </c>
      <c r="Z33" s="1032">
        <f t="shared" si="1"/>
        <v>5</v>
      </c>
      <c r="AA33" s="1032">
        <f>SUM(AA34:AA45)</f>
        <v>9</v>
      </c>
      <c r="AB33" s="1032">
        <f>SUM(AB34:AB45)</f>
        <v>12</v>
      </c>
      <c r="AC33" s="1032"/>
      <c r="AD33" s="1032"/>
      <c r="AE33" s="1032"/>
    </row>
    <row r="34" spans="1:32" ht="146.4" customHeight="1">
      <c r="A34" s="7"/>
      <c r="B34" s="1188" t="s">
        <v>1054</v>
      </c>
      <c r="C34" s="17" t="s">
        <v>1055</v>
      </c>
      <c r="D34" s="803"/>
      <c r="E34" s="4" t="s">
        <v>1056</v>
      </c>
      <c r="F34" s="4"/>
      <c r="G34" s="4"/>
      <c r="H34" s="4"/>
      <c r="I34" s="4"/>
      <c r="J34" s="4"/>
      <c r="K34" s="4" t="s">
        <v>64</v>
      </c>
      <c r="L34" s="950" t="s">
        <v>67</v>
      </c>
      <c r="M34" s="637"/>
      <c r="N34" s="701" t="s">
        <v>128</v>
      </c>
      <c r="O34" s="695"/>
      <c r="P34" s="695"/>
      <c r="Q34" s="695"/>
      <c r="R34" s="3" t="s">
        <v>4</v>
      </c>
      <c r="U34" s="429">
        <v>0</v>
      </c>
      <c r="V34" s="126">
        <v>1</v>
      </c>
      <c r="W34" s="429">
        <v>0</v>
      </c>
      <c r="Z34" s="101">
        <v>1</v>
      </c>
      <c r="AA34" s="101">
        <v>1</v>
      </c>
      <c r="AB34" s="101">
        <v>1</v>
      </c>
    </row>
    <row r="35" spans="1:32" ht="126" customHeight="1">
      <c r="A35" s="120"/>
      <c r="B35" s="44" t="s">
        <v>408</v>
      </c>
      <c r="C35" s="105" t="s">
        <v>176</v>
      </c>
      <c r="D35" s="800" t="s">
        <v>44</v>
      </c>
      <c r="E35" s="18" t="s">
        <v>1057</v>
      </c>
      <c r="F35" s="18"/>
      <c r="G35" s="18"/>
      <c r="H35" s="18"/>
      <c r="I35" s="18"/>
      <c r="J35" s="18"/>
      <c r="K35" s="5" t="s">
        <v>64</v>
      </c>
      <c r="L35" s="1000" t="s">
        <v>710</v>
      </c>
      <c r="M35" s="741" t="s">
        <v>128</v>
      </c>
      <c r="N35" s="693"/>
      <c r="O35" s="693"/>
      <c r="P35" s="693"/>
      <c r="Q35" s="693"/>
      <c r="R35" s="132" t="s">
        <v>4</v>
      </c>
      <c r="U35" s="429">
        <v>1</v>
      </c>
      <c r="V35" s="126"/>
      <c r="Z35" s="101">
        <v>1</v>
      </c>
      <c r="AA35" s="101">
        <v>1</v>
      </c>
      <c r="AB35" s="101">
        <v>1</v>
      </c>
    </row>
    <row r="36" spans="1:32" ht="85.2" customHeight="1">
      <c r="A36" s="120"/>
      <c r="B36" s="784" t="s">
        <v>1058</v>
      </c>
      <c r="C36" s="833"/>
      <c r="D36" s="802" t="s">
        <v>177</v>
      </c>
      <c r="E36" s="5"/>
      <c r="F36" s="5"/>
      <c r="G36" s="5"/>
      <c r="H36" s="5"/>
      <c r="I36" s="5"/>
      <c r="J36" s="5"/>
      <c r="K36" s="5" t="s">
        <v>64</v>
      </c>
      <c r="L36" s="1189" t="s">
        <v>710</v>
      </c>
      <c r="M36" s="741" t="s">
        <v>128</v>
      </c>
      <c r="N36" s="693"/>
      <c r="O36" s="693"/>
      <c r="P36" s="693"/>
      <c r="Q36" s="693"/>
      <c r="R36" s="132" t="s">
        <v>4</v>
      </c>
      <c r="U36" s="429">
        <v>1</v>
      </c>
      <c r="V36" s="126"/>
      <c r="Z36" s="101">
        <v>1</v>
      </c>
      <c r="AA36" s="101">
        <v>1</v>
      </c>
      <c r="AB36" s="101">
        <v>1</v>
      </c>
    </row>
    <row r="37" spans="1:32" ht="104.4" customHeight="1">
      <c r="A37" s="120"/>
      <c r="B37" s="262" t="s">
        <v>1144</v>
      </c>
      <c r="C37" s="833" t="s">
        <v>176</v>
      </c>
      <c r="D37" s="802"/>
      <c r="E37" s="5" t="s">
        <v>67</v>
      </c>
      <c r="F37" s="5"/>
      <c r="G37" s="5"/>
      <c r="H37" s="5"/>
      <c r="I37" s="5"/>
      <c r="J37" s="5"/>
      <c r="K37" s="5"/>
      <c r="L37" s="1189"/>
      <c r="M37" s="741"/>
      <c r="N37" s="693"/>
      <c r="O37" s="693"/>
      <c r="P37" s="693"/>
      <c r="Q37" s="693"/>
      <c r="R37" s="132" t="s">
        <v>4</v>
      </c>
      <c r="V37" s="126"/>
      <c r="AA37" s="101">
        <v>1</v>
      </c>
      <c r="AB37" s="101">
        <v>1</v>
      </c>
    </row>
    <row r="38" spans="1:32" ht="152.4" customHeight="1">
      <c r="A38" s="7"/>
      <c r="B38" s="297" t="s">
        <v>1145</v>
      </c>
      <c r="C38" s="17" t="s">
        <v>414</v>
      </c>
      <c r="D38" s="803"/>
      <c r="E38" s="4" t="s">
        <v>44</v>
      </c>
      <c r="F38" s="4"/>
      <c r="G38" s="4"/>
      <c r="H38" s="4"/>
      <c r="I38" s="4"/>
      <c r="J38" s="4"/>
      <c r="K38" s="4"/>
      <c r="L38" s="950"/>
      <c r="M38" s="637"/>
      <c r="N38" s="695"/>
      <c r="O38" s="695"/>
      <c r="P38" s="695"/>
      <c r="Q38" s="695"/>
      <c r="R38" s="132" t="s">
        <v>4</v>
      </c>
      <c r="V38" s="126"/>
      <c r="AA38" s="101">
        <v>1</v>
      </c>
      <c r="AB38" s="101">
        <v>1</v>
      </c>
    </row>
    <row r="39" spans="1:32" ht="220.2" customHeight="1">
      <c r="A39" s="120"/>
      <c r="B39" s="1187" t="s">
        <v>1146</v>
      </c>
      <c r="C39" s="105" t="s">
        <v>1059</v>
      </c>
      <c r="D39" s="800" t="s">
        <v>44</v>
      </c>
      <c r="E39" s="18" t="s">
        <v>1060</v>
      </c>
      <c r="F39" s="18"/>
      <c r="G39" s="18"/>
      <c r="H39" s="18"/>
      <c r="I39" s="18"/>
      <c r="J39" s="18"/>
      <c r="K39" s="6" t="s">
        <v>177</v>
      </c>
      <c r="L39" s="933" t="s">
        <v>177</v>
      </c>
      <c r="M39" s="737" t="s">
        <v>128</v>
      </c>
      <c r="N39" s="707"/>
      <c r="O39" s="691"/>
      <c r="P39" s="691"/>
      <c r="Q39" s="691"/>
      <c r="R39" s="117" t="s">
        <v>4</v>
      </c>
      <c r="U39" s="429">
        <v>1</v>
      </c>
      <c r="V39" s="126"/>
      <c r="W39" s="429">
        <v>0</v>
      </c>
      <c r="Z39" s="101">
        <v>1</v>
      </c>
      <c r="AA39" s="101">
        <v>1</v>
      </c>
      <c r="AB39" s="101">
        <v>1</v>
      </c>
    </row>
    <row r="40" spans="1:32" ht="53.4" customHeight="1">
      <c r="A40" s="120"/>
      <c r="B40" s="1188"/>
      <c r="C40" s="17" t="s">
        <v>1033</v>
      </c>
      <c r="D40" s="803"/>
      <c r="E40" s="4" t="s">
        <v>1036</v>
      </c>
      <c r="F40" s="4"/>
      <c r="G40" s="4"/>
      <c r="H40" s="4"/>
      <c r="I40" s="4"/>
      <c r="J40" s="4"/>
      <c r="K40" s="5"/>
      <c r="L40" s="1189"/>
      <c r="M40" s="741"/>
      <c r="N40" s="636"/>
      <c r="O40" s="693"/>
      <c r="P40" s="693"/>
      <c r="Q40" s="693"/>
      <c r="R40" s="117" t="s">
        <v>4</v>
      </c>
      <c r="V40" s="126"/>
      <c r="AB40" s="101">
        <v>1</v>
      </c>
    </row>
    <row r="41" spans="1:32" ht="198" customHeight="1">
      <c r="A41" s="119"/>
      <c r="B41" s="1188" t="s">
        <v>1061</v>
      </c>
      <c r="C41" s="17" t="s">
        <v>1032</v>
      </c>
      <c r="D41" s="803" t="s">
        <v>52</v>
      </c>
      <c r="E41" s="4" t="s">
        <v>1062</v>
      </c>
      <c r="F41" s="4"/>
      <c r="G41" s="4"/>
      <c r="H41" s="4"/>
      <c r="I41" s="4"/>
      <c r="J41" s="4"/>
      <c r="K41" s="1113" t="s">
        <v>64</v>
      </c>
      <c r="L41" s="1134" t="s">
        <v>52</v>
      </c>
      <c r="M41" s="1135"/>
      <c r="N41" s="1136" t="s">
        <v>128</v>
      </c>
      <c r="O41" s="1116"/>
      <c r="P41" s="1116"/>
      <c r="Q41" s="1116"/>
      <c r="R41" s="117" t="s">
        <v>4</v>
      </c>
      <c r="U41" s="429">
        <v>0</v>
      </c>
      <c r="V41" s="127">
        <v>1</v>
      </c>
      <c r="W41" s="429">
        <v>0</v>
      </c>
      <c r="X41" s="127">
        <f>SUM(W34:W41)</f>
        <v>0</v>
      </c>
      <c r="Z41" s="101">
        <v>1</v>
      </c>
      <c r="AA41" s="101">
        <v>1</v>
      </c>
      <c r="AB41" s="101">
        <v>1</v>
      </c>
    </row>
    <row r="42" spans="1:32" ht="169.8" customHeight="1">
      <c r="A42" s="59"/>
      <c r="B42" s="1320" t="s">
        <v>1061</v>
      </c>
      <c r="C42" s="1318" t="s">
        <v>1063</v>
      </c>
      <c r="D42" s="809"/>
      <c r="E42" s="60" t="s">
        <v>1064</v>
      </c>
      <c r="F42" s="60"/>
      <c r="G42" s="18"/>
      <c r="H42" s="18"/>
      <c r="I42" s="18"/>
      <c r="J42" s="18"/>
      <c r="K42" s="1128"/>
      <c r="L42" s="1149"/>
      <c r="M42" s="1130"/>
      <c r="N42" s="1132"/>
      <c r="O42" s="1131"/>
      <c r="P42" s="1131"/>
      <c r="Q42" s="1131"/>
      <c r="R42" s="132" t="s">
        <v>4</v>
      </c>
      <c r="V42" s="127"/>
      <c r="X42" s="127"/>
      <c r="AB42" s="101">
        <v>1</v>
      </c>
    </row>
    <row r="43" spans="1:32" ht="57.6" customHeight="1">
      <c r="A43" s="59"/>
      <c r="B43" s="1321"/>
      <c r="C43" s="1319"/>
      <c r="D43" s="803"/>
      <c r="E43" s="3" t="s">
        <v>1147</v>
      </c>
      <c r="F43" s="3"/>
      <c r="G43" s="4"/>
      <c r="H43" s="4"/>
      <c r="I43" s="4"/>
      <c r="J43" s="4"/>
      <c r="K43" s="5"/>
      <c r="L43" s="692"/>
      <c r="M43" s="741"/>
      <c r="N43" s="696"/>
      <c r="O43" s="693"/>
      <c r="P43" s="693"/>
      <c r="Q43" s="693"/>
      <c r="R43" s="132" t="s">
        <v>4</v>
      </c>
      <c r="V43" s="127"/>
      <c r="X43" s="127"/>
      <c r="AB43" s="101">
        <v>1</v>
      </c>
    </row>
    <row r="44" spans="1:32" ht="162" customHeight="1">
      <c r="A44" s="59"/>
      <c r="B44" s="17" t="s">
        <v>1065</v>
      </c>
      <c r="C44" s="3" t="s">
        <v>1055</v>
      </c>
      <c r="D44" s="803"/>
      <c r="E44" s="4" t="s">
        <v>1056</v>
      </c>
      <c r="F44" s="4"/>
      <c r="G44" s="130"/>
      <c r="H44" s="4"/>
      <c r="I44" s="4"/>
      <c r="J44" s="4"/>
      <c r="K44" s="1113"/>
      <c r="L44" s="1150"/>
      <c r="M44" s="1135"/>
      <c r="N44" s="1136"/>
      <c r="O44" s="1116"/>
      <c r="P44" s="1116"/>
      <c r="Q44" s="1116"/>
      <c r="R44" s="132" t="s">
        <v>4</v>
      </c>
      <c r="V44" s="127"/>
      <c r="X44" s="127"/>
      <c r="AA44" s="101">
        <v>1</v>
      </c>
      <c r="AB44" s="101">
        <v>1</v>
      </c>
    </row>
    <row r="45" spans="1:32" ht="73.8" customHeight="1">
      <c r="A45" s="119"/>
      <c r="B45" s="44" t="s">
        <v>854</v>
      </c>
      <c r="C45" s="105" t="s">
        <v>855</v>
      </c>
      <c r="D45" s="800" t="s">
        <v>30</v>
      </c>
      <c r="E45" s="18" t="s">
        <v>30</v>
      </c>
      <c r="F45" s="18"/>
      <c r="G45" s="18"/>
      <c r="H45" s="18"/>
      <c r="I45" s="18"/>
      <c r="J45" s="1197">
        <v>250000</v>
      </c>
      <c r="K45" s="1123"/>
      <c r="L45" s="1148"/>
      <c r="M45" s="1125"/>
      <c r="N45" s="1127"/>
      <c r="O45" s="1126"/>
      <c r="P45" s="1126"/>
      <c r="Q45" s="1126"/>
      <c r="R45" s="3" t="s">
        <v>5</v>
      </c>
      <c r="V45" s="127"/>
      <c r="X45" s="127"/>
      <c r="AA45" s="101">
        <v>1</v>
      </c>
      <c r="AB45" s="101">
        <v>1</v>
      </c>
    </row>
    <row r="46" spans="1:32" ht="25.2" customHeight="1">
      <c r="A46" s="604" t="s">
        <v>968</v>
      </c>
      <c r="B46" s="1055"/>
      <c r="C46" s="883"/>
      <c r="D46" s="809"/>
      <c r="E46" s="180"/>
      <c r="F46" s="180"/>
      <c r="G46" s="5"/>
      <c r="H46" s="5"/>
      <c r="I46" s="5"/>
      <c r="J46" s="5"/>
      <c r="K46" s="5"/>
      <c r="L46" s="692"/>
      <c r="M46" s="693"/>
      <c r="N46" s="693"/>
      <c r="O46" s="693"/>
      <c r="P46" s="693"/>
      <c r="Q46" s="693"/>
      <c r="R46" s="1162">
        <v>1</v>
      </c>
      <c r="V46" s="131"/>
    </row>
    <row r="47" spans="1:32" ht="28.2" customHeight="1">
      <c r="A47" s="120" t="s">
        <v>112</v>
      </c>
      <c r="B47" s="237"/>
      <c r="C47" s="132"/>
      <c r="D47" s="810"/>
      <c r="E47" s="179"/>
      <c r="F47" s="179"/>
      <c r="G47" s="5"/>
      <c r="H47" s="5"/>
      <c r="I47" s="5"/>
      <c r="J47" s="5"/>
      <c r="K47" s="179"/>
      <c r="L47" s="703"/>
      <c r="M47" s="693"/>
      <c r="N47" s="693"/>
      <c r="O47" s="693"/>
      <c r="P47" s="693"/>
      <c r="Q47" s="693"/>
      <c r="R47" s="1107">
        <v>1</v>
      </c>
      <c r="T47" s="1032"/>
      <c r="U47" s="1032">
        <f t="shared" ref="U47:Z47" si="2">SUM(U48)</f>
        <v>0</v>
      </c>
      <c r="V47" s="1032">
        <f t="shared" si="2"/>
        <v>0</v>
      </c>
      <c r="W47" s="1032">
        <f t="shared" si="2"/>
        <v>1</v>
      </c>
      <c r="X47" s="1032">
        <f t="shared" si="2"/>
        <v>0</v>
      </c>
      <c r="Y47" s="1032">
        <f t="shared" si="2"/>
        <v>0</v>
      </c>
      <c r="Z47" s="1032">
        <f t="shared" si="2"/>
        <v>1</v>
      </c>
      <c r="AA47" s="1032">
        <f>SUM(AA48:AA49)</f>
        <v>1</v>
      </c>
      <c r="AB47" s="1032">
        <f>SUM(AB48:AB49)</f>
        <v>2</v>
      </c>
      <c r="AC47" s="1032"/>
      <c r="AD47" s="1032"/>
      <c r="AE47" s="1032"/>
      <c r="AF47" s="1032"/>
    </row>
    <row r="48" spans="1:32" ht="126" customHeight="1">
      <c r="A48" s="120"/>
      <c r="B48" s="784" t="s">
        <v>1066</v>
      </c>
      <c r="C48" s="3" t="s">
        <v>1067</v>
      </c>
      <c r="D48" s="803" t="s">
        <v>30</v>
      </c>
      <c r="E48" s="3" t="s">
        <v>1068</v>
      </c>
      <c r="F48" s="3"/>
      <c r="G48" s="4"/>
      <c r="H48" s="4"/>
      <c r="I48" s="4"/>
      <c r="J48" s="4"/>
      <c r="K48" s="1113" t="s">
        <v>64</v>
      </c>
      <c r="L48" s="1134" t="s">
        <v>35</v>
      </c>
      <c r="M48" s="1135"/>
      <c r="N48" s="1116"/>
      <c r="O48" s="1136" t="s">
        <v>128</v>
      </c>
      <c r="P48" s="1116"/>
      <c r="Q48" s="1116"/>
      <c r="R48" s="132" t="s">
        <v>4</v>
      </c>
      <c r="U48" s="429">
        <v>0</v>
      </c>
      <c r="V48" s="126">
        <v>0</v>
      </c>
      <c r="W48" s="429">
        <v>1</v>
      </c>
      <c r="X48" s="128">
        <v>0</v>
      </c>
      <c r="Z48" s="101">
        <v>1</v>
      </c>
      <c r="AA48" s="101">
        <v>1</v>
      </c>
      <c r="AB48" s="101">
        <v>1</v>
      </c>
    </row>
    <row r="49" spans="1:31" ht="97.2" customHeight="1">
      <c r="A49" s="1002"/>
      <c r="B49" s="17"/>
      <c r="C49" s="3" t="s">
        <v>1148</v>
      </c>
      <c r="D49" s="803"/>
      <c r="E49" s="3" t="s">
        <v>1069</v>
      </c>
      <c r="F49" s="3"/>
      <c r="G49" s="4"/>
      <c r="H49" s="4"/>
      <c r="I49" s="4"/>
      <c r="J49" s="4"/>
      <c r="K49" s="1123"/>
      <c r="L49" s="1124"/>
      <c r="M49" s="1125"/>
      <c r="N49" s="1126"/>
      <c r="O49" s="1127"/>
      <c r="P49" s="1126"/>
      <c r="Q49" s="1126"/>
      <c r="R49" s="132" t="s">
        <v>4</v>
      </c>
      <c r="V49" s="126"/>
      <c r="X49" s="128"/>
      <c r="AB49" s="101">
        <v>1</v>
      </c>
    </row>
    <row r="50" spans="1:31" ht="29.25" customHeight="1">
      <c r="A50" s="1280" t="s">
        <v>969</v>
      </c>
      <c r="B50" s="1279"/>
      <c r="C50" s="122"/>
      <c r="D50" s="809"/>
      <c r="E50" s="6"/>
      <c r="F50" s="5"/>
      <c r="G50" s="5"/>
      <c r="H50" s="5"/>
      <c r="I50" s="5"/>
      <c r="J50" s="5"/>
      <c r="K50" s="5"/>
      <c r="L50" s="1000"/>
      <c r="M50" s="693"/>
      <c r="N50" s="693"/>
      <c r="O50" s="693"/>
      <c r="P50" s="693"/>
      <c r="Q50" s="693"/>
      <c r="R50" s="1162">
        <v>1</v>
      </c>
    </row>
    <row r="51" spans="1:31" ht="29.25" customHeight="1">
      <c r="A51" s="182" t="s">
        <v>112</v>
      </c>
      <c r="B51" s="1167"/>
      <c r="C51" s="236"/>
      <c r="D51" s="809"/>
      <c r="E51" s="180"/>
      <c r="F51" s="180"/>
      <c r="G51" s="5"/>
      <c r="H51" s="5"/>
      <c r="I51" s="5"/>
      <c r="J51" s="5"/>
      <c r="K51" s="5"/>
      <c r="L51" s="684"/>
      <c r="M51" s="693"/>
      <c r="N51" s="693"/>
      <c r="O51" s="693"/>
      <c r="P51" s="693"/>
      <c r="Q51" s="693"/>
      <c r="R51" s="1107">
        <v>1</v>
      </c>
      <c r="T51" s="1032"/>
      <c r="U51" s="1032">
        <f t="shared" ref="U51:Z51" si="3">SUM(U57:U68)</f>
        <v>0</v>
      </c>
      <c r="V51" s="1032">
        <f t="shared" si="3"/>
        <v>4</v>
      </c>
      <c r="W51" s="1032">
        <f t="shared" si="3"/>
        <v>7</v>
      </c>
      <c r="X51" s="1032">
        <f t="shared" si="3"/>
        <v>0</v>
      </c>
      <c r="Y51" s="1032">
        <f t="shared" si="3"/>
        <v>0</v>
      </c>
      <c r="Z51" s="1032">
        <f t="shared" si="3"/>
        <v>11</v>
      </c>
      <c r="AA51" s="1032">
        <f>SUM(AA52:AA68)</f>
        <v>15</v>
      </c>
      <c r="AB51" s="1032">
        <f>SUM(AB52:AB68)</f>
        <v>17</v>
      </c>
      <c r="AC51" s="1032"/>
      <c r="AD51" s="1032"/>
      <c r="AE51" s="1032"/>
    </row>
    <row r="52" spans="1:31" ht="56.4" customHeight="1">
      <c r="A52" s="900"/>
      <c r="B52" s="1188" t="s">
        <v>856</v>
      </c>
      <c r="C52" s="1199" t="s">
        <v>373</v>
      </c>
      <c r="D52" s="1185" t="s">
        <v>30</v>
      </c>
      <c r="E52" s="4" t="s">
        <v>30</v>
      </c>
      <c r="F52" s="4"/>
      <c r="G52" s="4"/>
      <c r="H52" s="4"/>
      <c r="I52" s="4"/>
      <c r="J52" s="1198">
        <v>490000</v>
      </c>
      <c r="K52" s="1113"/>
      <c r="L52" s="1150"/>
      <c r="M52" s="1135"/>
      <c r="N52" s="1136"/>
      <c r="O52" s="1116"/>
      <c r="P52" s="1116"/>
      <c r="Q52" s="1116"/>
      <c r="R52" s="132" t="s">
        <v>5</v>
      </c>
      <c r="V52" s="127"/>
      <c r="X52" s="127"/>
      <c r="AA52" s="101">
        <v>1</v>
      </c>
      <c r="AB52" s="101">
        <v>1</v>
      </c>
    </row>
    <row r="53" spans="1:31" ht="72" customHeight="1">
      <c r="A53" s="119"/>
      <c r="B53" s="44" t="s">
        <v>858</v>
      </c>
      <c r="C53" s="1200" t="s">
        <v>603</v>
      </c>
      <c r="D53" s="1201" t="s">
        <v>859</v>
      </c>
      <c r="E53" s="18" t="s">
        <v>859</v>
      </c>
      <c r="F53" s="18"/>
      <c r="G53" s="18"/>
      <c r="H53" s="18"/>
      <c r="I53" s="18"/>
      <c r="J53" s="1197">
        <v>20000</v>
      </c>
      <c r="K53" s="1137"/>
      <c r="L53" s="1148"/>
      <c r="M53" s="1125"/>
      <c r="N53" s="1127"/>
      <c r="O53" s="1126"/>
      <c r="P53" s="1126"/>
      <c r="Q53" s="1126"/>
      <c r="R53" s="132" t="s">
        <v>5</v>
      </c>
      <c r="V53" s="127"/>
      <c r="X53" s="127"/>
      <c r="AA53" s="101">
        <v>1</v>
      </c>
      <c r="AB53" s="101">
        <v>1</v>
      </c>
    </row>
    <row r="54" spans="1:31" ht="72" customHeight="1">
      <c r="A54" s="59"/>
      <c r="B54" s="44" t="s">
        <v>860</v>
      </c>
      <c r="C54" s="1200" t="s">
        <v>603</v>
      </c>
      <c r="D54" s="1201" t="s">
        <v>702</v>
      </c>
      <c r="E54" s="18" t="s">
        <v>702</v>
      </c>
      <c r="F54" s="18"/>
      <c r="G54" s="18"/>
      <c r="H54" s="18"/>
      <c r="I54" s="18"/>
      <c r="J54" s="1197">
        <v>50000</v>
      </c>
      <c r="K54" s="1143"/>
      <c r="L54" s="1150"/>
      <c r="M54" s="1135"/>
      <c r="N54" s="1136"/>
      <c r="O54" s="1116"/>
      <c r="P54" s="1116"/>
      <c r="Q54" s="1116"/>
      <c r="R54" s="132" t="s">
        <v>5</v>
      </c>
      <c r="V54" s="127"/>
      <c r="X54" s="127"/>
      <c r="AA54" s="101">
        <v>1</v>
      </c>
      <c r="AB54" s="101">
        <v>1</v>
      </c>
    </row>
    <row r="55" spans="1:31" ht="46.2" customHeight="1">
      <c r="A55" s="900"/>
      <c r="B55" s="44" t="s">
        <v>861</v>
      </c>
      <c r="C55" s="1200" t="s">
        <v>373</v>
      </c>
      <c r="D55" s="1201" t="s">
        <v>37</v>
      </c>
      <c r="E55" s="18" t="s">
        <v>37</v>
      </c>
      <c r="F55" s="18"/>
      <c r="G55" s="18"/>
      <c r="H55" s="18"/>
      <c r="I55" s="18"/>
      <c r="J55" s="1197">
        <v>50000</v>
      </c>
      <c r="K55" s="1141"/>
      <c r="L55" s="1149"/>
      <c r="M55" s="1130"/>
      <c r="N55" s="1132"/>
      <c r="O55" s="1131"/>
      <c r="P55" s="1131"/>
      <c r="Q55" s="1131"/>
      <c r="R55" s="132" t="s">
        <v>5</v>
      </c>
      <c r="V55" s="127"/>
      <c r="X55" s="127"/>
      <c r="AA55" s="101">
        <v>1</v>
      </c>
      <c r="AB55" s="101">
        <v>1</v>
      </c>
    </row>
    <row r="56" spans="1:31" ht="97.8" customHeight="1">
      <c r="A56" s="900"/>
      <c r="B56" s="44" t="s">
        <v>861</v>
      </c>
      <c r="C56" s="1211" t="s">
        <v>862</v>
      </c>
      <c r="D56" s="1201" t="s">
        <v>30</v>
      </c>
      <c r="E56" s="18" t="s">
        <v>30</v>
      </c>
      <c r="F56" s="18"/>
      <c r="G56" s="18"/>
      <c r="H56" s="18"/>
      <c r="I56" s="18"/>
      <c r="J56" s="1197"/>
      <c r="K56" s="1143"/>
      <c r="L56" s="1150"/>
      <c r="M56" s="1135"/>
      <c r="N56" s="1136"/>
      <c r="O56" s="1116"/>
      <c r="P56" s="1116"/>
      <c r="Q56" s="1116"/>
      <c r="R56" s="132" t="s">
        <v>5</v>
      </c>
      <c r="V56" s="127"/>
      <c r="X56" s="127"/>
      <c r="AB56" s="101">
        <v>1</v>
      </c>
    </row>
    <row r="57" spans="1:31" ht="120.6" customHeight="1">
      <c r="A57" s="120"/>
      <c r="B57" s="117" t="s">
        <v>409</v>
      </c>
      <c r="C57" s="132" t="s">
        <v>183</v>
      </c>
      <c r="D57" s="973" t="s">
        <v>181</v>
      </c>
      <c r="E57" s="1196" t="s">
        <v>1070</v>
      </c>
      <c r="F57" s="1196"/>
      <c r="G57" s="18"/>
      <c r="H57" s="18"/>
      <c r="I57" s="18"/>
      <c r="J57" s="18"/>
      <c r="K57" s="1141" t="s">
        <v>597</v>
      </c>
      <c r="L57" s="1142" t="s">
        <v>711</v>
      </c>
      <c r="M57" s="1130"/>
      <c r="N57" s="1147"/>
      <c r="O57" s="1132" t="s">
        <v>128</v>
      </c>
      <c r="P57" s="1131"/>
      <c r="Q57" s="1131"/>
      <c r="R57" s="132" t="s">
        <v>4</v>
      </c>
      <c r="U57" s="429">
        <v>0</v>
      </c>
      <c r="V57" s="133"/>
      <c r="W57" s="429">
        <v>1</v>
      </c>
      <c r="Z57" s="101">
        <v>1</v>
      </c>
      <c r="AA57" s="101">
        <v>1</v>
      </c>
      <c r="AB57" s="101">
        <v>1</v>
      </c>
    </row>
    <row r="58" spans="1:31" ht="77.400000000000006" customHeight="1">
      <c r="A58" s="120"/>
      <c r="B58" s="1205" t="s">
        <v>1149</v>
      </c>
      <c r="C58" s="132"/>
      <c r="D58" s="800" t="s">
        <v>182</v>
      </c>
      <c r="E58" s="18" t="s">
        <v>44</v>
      </c>
      <c r="F58" s="18"/>
      <c r="G58" s="18"/>
      <c r="H58" s="18"/>
      <c r="I58" s="18"/>
      <c r="J58" s="18"/>
      <c r="K58" s="1113" t="s">
        <v>598</v>
      </c>
      <c r="L58" s="1134" t="s">
        <v>712</v>
      </c>
      <c r="M58" s="1116"/>
      <c r="N58" s="1116"/>
      <c r="O58" s="1136" t="s">
        <v>128</v>
      </c>
      <c r="P58" s="1116"/>
      <c r="Q58" s="1116"/>
      <c r="R58" s="132" t="s">
        <v>4</v>
      </c>
      <c r="U58" s="429">
        <v>0</v>
      </c>
      <c r="V58" s="133"/>
      <c r="W58" s="429">
        <v>1</v>
      </c>
      <c r="Z58" s="101">
        <v>1</v>
      </c>
      <c r="AA58" s="101">
        <v>1</v>
      </c>
      <c r="AB58" s="101">
        <v>1</v>
      </c>
    </row>
    <row r="59" spans="1:31" ht="57.6" customHeight="1">
      <c r="A59" s="7"/>
      <c r="B59" s="1210" t="s">
        <v>1150</v>
      </c>
      <c r="C59" s="3"/>
      <c r="D59" s="800" t="s">
        <v>182</v>
      </c>
      <c r="E59" s="18" t="s">
        <v>69</v>
      </c>
      <c r="F59" s="18"/>
      <c r="G59" s="18"/>
      <c r="H59" s="18"/>
      <c r="I59" s="18"/>
      <c r="J59" s="18"/>
      <c r="K59" s="1123"/>
      <c r="L59" s="1124" t="s">
        <v>713</v>
      </c>
      <c r="M59" s="1126"/>
      <c r="N59" s="1126"/>
      <c r="O59" s="1127" t="s">
        <v>128</v>
      </c>
      <c r="P59" s="1126"/>
      <c r="Q59" s="1126"/>
      <c r="R59" s="132" t="s">
        <v>4</v>
      </c>
      <c r="V59" s="133"/>
      <c r="W59" s="429">
        <v>1</v>
      </c>
      <c r="Z59" s="101">
        <v>1</v>
      </c>
      <c r="AA59" s="101">
        <v>1</v>
      </c>
      <c r="AB59" s="101">
        <v>1</v>
      </c>
    </row>
    <row r="60" spans="1:31" ht="53.4" customHeight="1">
      <c r="A60" s="120"/>
      <c r="B60" s="3" t="s">
        <v>1112</v>
      </c>
      <c r="C60" s="60" t="s">
        <v>1071</v>
      </c>
      <c r="D60" s="800"/>
      <c r="E60" s="18" t="s">
        <v>1074</v>
      </c>
      <c r="F60" s="18"/>
      <c r="G60" s="18"/>
      <c r="H60" s="18"/>
      <c r="I60" s="18"/>
      <c r="J60" s="18"/>
      <c r="K60" s="1113"/>
      <c r="L60" s="1134" t="s">
        <v>714</v>
      </c>
      <c r="M60" s="1116"/>
      <c r="N60" s="1116"/>
      <c r="O60" s="1136" t="s">
        <v>128</v>
      </c>
      <c r="P60" s="1116"/>
      <c r="Q60" s="1116"/>
      <c r="R60" s="117" t="s">
        <v>4</v>
      </c>
      <c r="V60" s="133"/>
      <c r="W60" s="429">
        <v>1</v>
      </c>
      <c r="Z60" s="101">
        <v>1</v>
      </c>
      <c r="AA60" s="101">
        <v>1</v>
      </c>
      <c r="AB60" s="101">
        <v>1</v>
      </c>
    </row>
    <row r="61" spans="1:31" ht="156.6" customHeight="1">
      <c r="A61" s="120"/>
      <c r="B61" s="76" t="s">
        <v>1072</v>
      </c>
      <c r="C61" s="105" t="s">
        <v>1073</v>
      </c>
      <c r="D61" s="800" t="s">
        <v>184</v>
      </c>
      <c r="E61" s="18" t="s">
        <v>1075</v>
      </c>
      <c r="F61" s="18"/>
      <c r="G61" s="18"/>
      <c r="H61" s="18"/>
      <c r="I61" s="18"/>
      <c r="J61" s="18"/>
      <c r="K61" s="1128" t="s">
        <v>64</v>
      </c>
      <c r="L61" s="1129" t="s">
        <v>715</v>
      </c>
      <c r="M61" s="1130"/>
      <c r="N61" s="1131"/>
      <c r="O61" s="1132" t="s">
        <v>128</v>
      </c>
      <c r="P61" s="1131"/>
      <c r="Q61" s="1131"/>
      <c r="R61" s="117" t="s">
        <v>4</v>
      </c>
      <c r="U61" s="429">
        <v>0</v>
      </c>
      <c r="V61" s="133"/>
      <c r="W61" s="429">
        <v>1</v>
      </c>
      <c r="Z61" s="101">
        <v>1</v>
      </c>
      <c r="AA61" s="101">
        <v>1</v>
      </c>
      <c r="AB61" s="101">
        <v>1</v>
      </c>
    </row>
    <row r="62" spans="1:31" ht="79.8" customHeight="1">
      <c r="A62" s="120"/>
      <c r="B62" s="44" t="s">
        <v>1076</v>
      </c>
      <c r="C62" s="105" t="s">
        <v>185</v>
      </c>
      <c r="D62" s="800" t="s">
        <v>44</v>
      </c>
      <c r="E62" s="18" t="s">
        <v>44</v>
      </c>
      <c r="F62" s="18"/>
      <c r="G62" s="18"/>
      <c r="H62" s="18"/>
      <c r="I62" s="18"/>
      <c r="J62" s="18"/>
      <c r="K62" s="1113" t="s">
        <v>67</v>
      </c>
      <c r="L62" s="1134" t="s">
        <v>67</v>
      </c>
      <c r="M62" s="1151"/>
      <c r="N62" s="1116"/>
      <c r="O62" s="1135" t="s">
        <v>128</v>
      </c>
      <c r="P62" s="1116"/>
      <c r="Q62" s="1116"/>
      <c r="R62" s="117" t="s">
        <v>4</v>
      </c>
      <c r="V62" s="133"/>
      <c r="W62" s="429">
        <v>1</v>
      </c>
      <c r="Z62" s="101">
        <v>1</v>
      </c>
      <c r="AA62" s="101">
        <v>1</v>
      </c>
      <c r="AB62" s="101">
        <v>1</v>
      </c>
    </row>
    <row r="63" spans="1:31" ht="49.8" customHeight="1">
      <c r="A63" s="59"/>
      <c r="B63" s="80" t="s">
        <v>1077</v>
      </c>
      <c r="C63" s="833" t="s">
        <v>1078</v>
      </c>
      <c r="D63" s="802" t="s">
        <v>69</v>
      </c>
      <c r="E63" s="5" t="s">
        <v>28</v>
      </c>
      <c r="F63" s="5"/>
      <c r="G63" s="5"/>
      <c r="H63" s="5"/>
      <c r="I63" s="5"/>
      <c r="J63" s="5"/>
      <c r="K63" s="1117" t="s">
        <v>44</v>
      </c>
      <c r="L63" s="1118" t="s">
        <v>69</v>
      </c>
      <c r="M63" s="1145"/>
      <c r="N63" s="1119" t="s">
        <v>128</v>
      </c>
      <c r="O63" s="1145"/>
      <c r="P63" s="1122"/>
      <c r="Q63" s="1122"/>
      <c r="R63" s="117" t="s">
        <v>4</v>
      </c>
      <c r="U63" s="429">
        <v>0</v>
      </c>
      <c r="V63" s="133">
        <v>1</v>
      </c>
      <c r="Z63" s="101">
        <v>1</v>
      </c>
      <c r="AA63" s="101">
        <v>1</v>
      </c>
      <c r="AB63" s="101">
        <v>1</v>
      </c>
    </row>
    <row r="64" spans="1:31" ht="99.6" customHeight="1">
      <c r="A64" s="119"/>
      <c r="B64" s="77"/>
      <c r="C64" s="17" t="s">
        <v>1079</v>
      </c>
      <c r="D64" s="803"/>
      <c r="E64" s="4" t="s">
        <v>1080</v>
      </c>
      <c r="F64" s="4"/>
      <c r="G64" s="4"/>
      <c r="H64" s="4"/>
      <c r="I64" s="4"/>
      <c r="J64" s="4"/>
      <c r="K64" s="1123"/>
      <c r="L64" s="1124"/>
      <c r="M64" s="1146"/>
      <c r="N64" s="1125"/>
      <c r="O64" s="1146"/>
      <c r="P64" s="1126"/>
      <c r="Q64" s="1126"/>
      <c r="R64" s="117" t="s">
        <v>4</v>
      </c>
      <c r="V64" s="133"/>
      <c r="AB64" s="101">
        <v>1</v>
      </c>
    </row>
    <row r="65" spans="1:32" ht="96" customHeight="1">
      <c r="A65" s="59"/>
      <c r="B65" s="77" t="s">
        <v>1081</v>
      </c>
      <c r="C65" s="17" t="s">
        <v>1082</v>
      </c>
      <c r="D65" s="803" t="s">
        <v>44</v>
      </c>
      <c r="E65" s="4" t="s">
        <v>1083</v>
      </c>
      <c r="F65" s="4"/>
      <c r="G65" s="4"/>
      <c r="H65" s="4"/>
      <c r="I65" s="4"/>
      <c r="J65" s="4"/>
      <c r="K65" s="1113" t="s">
        <v>64</v>
      </c>
      <c r="L65" s="1134" t="s">
        <v>44</v>
      </c>
      <c r="M65" s="1161"/>
      <c r="N65" s="1135" t="s">
        <v>128</v>
      </c>
      <c r="O65" s="1116"/>
      <c r="P65" s="1116"/>
      <c r="Q65" s="1116"/>
      <c r="R65" s="3" t="s">
        <v>4</v>
      </c>
      <c r="U65" s="429">
        <v>0</v>
      </c>
      <c r="V65" s="133">
        <v>1</v>
      </c>
      <c r="Z65" s="101">
        <v>1</v>
      </c>
      <c r="AA65" s="101">
        <v>1</v>
      </c>
      <c r="AB65" s="101">
        <v>1</v>
      </c>
    </row>
    <row r="66" spans="1:32" ht="77.400000000000006" customHeight="1">
      <c r="A66" s="59"/>
      <c r="B66" s="38" t="s">
        <v>841</v>
      </c>
      <c r="C66" s="44" t="s">
        <v>842</v>
      </c>
      <c r="D66" s="800" t="s">
        <v>843</v>
      </c>
      <c r="E66" s="47" t="s">
        <v>843</v>
      </c>
      <c r="F66" s="47"/>
      <c r="G66" s="18"/>
      <c r="H66" s="18"/>
      <c r="I66" s="18"/>
      <c r="J66" s="1197">
        <v>60000</v>
      </c>
      <c r="K66" s="1152" t="s">
        <v>65</v>
      </c>
      <c r="L66" s="1129">
        <v>4.26</v>
      </c>
      <c r="M66" s="1153"/>
      <c r="N66" s="1130" t="s">
        <v>128</v>
      </c>
      <c r="O66" s="1147"/>
      <c r="P66" s="1154"/>
      <c r="Q66" s="1155">
        <v>991675</v>
      </c>
      <c r="R66" s="276" t="s">
        <v>5</v>
      </c>
      <c r="U66" s="429">
        <v>0</v>
      </c>
      <c r="V66" s="133">
        <v>1</v>
      </c>
      <c r="W66" s="429">
        <v>0</v>
      </c>
      <c r="Z66" s="101">
        <v>1</v>
      </c>
      <c r="AA66" s="101">
        <v>1</v>
      </c>
      <c r="AB66" s="101">
        <v>1</v>
      </c>
    </row>
    <row r="67" spans="1:32" ht="67.8" customHeight="1">
      <c r="A67" s="59"/>
      <c r="B67" s="38" t="s">
        <v>844</v>
      </c>
      <c r="C67" s="44" t="s">
        <v>842</v>
      </c>
      <c r="D67" s="1208" t="s">
        <v>843</v>
      </c>
      <c r="E67" s="1209" t="s">
        <v>843</v>
      </c>
      <c r="F67" s="1209"/>
      <c r="G67" s="166"/>
      <c r="H67" s="18"/>
      <c r="I67" s="18"/>
      <c r="J67" s="1197">
        <v>20000</v>
      </c>
      <c r="K67" s="1113" t="s">
        <v>64</v>
      </c>
      <c r="L67" s="1134" t="s">
        <v>675</v>
      </c>
      <c r="M67" s="1116"/>
      <c r="N67" s="1136" t="s">
        <v>128</v>
      </c>
      <c r="O67" s="1116"/>
      <c r="P67" s="1116"/>
      <c r="Q67" s="1156">
        <v>26589</v>
      </c>
      <c r="R67" s="276" t="s">
        <v>5</v>
      </c>
      <c r="U67" s="429">
        <v>0</v>
      </c>
      <c r="V67" s="133">
        <v>1</v>
      </c>
      <c r="Z67" s="101">
        <v>1</v>
      </c>
      <c r="AA67" s="101">
        <v>1</v>
      </c>
      <c r="AB67" s="101">
        <v>1</v>
      </c>
    </row>
    <row r="68" spans="1:32" ht="67.8" customHeight="1">
      <c r="A68" s="119"/>
      <c r="B68" s="1179" t="s">
        <v>845</v>
      </c>
      <c r="C68" s="1188" t="s">
        <v>842</v>
      </c>
      <c r="D68" s="803" t="s">
        <v>843</v>
      </c>
      <c r="E68" s="1183" t="s">
        <v>843</v>
      </c>
      <c r="F68" s="1248"/>
      <c r="G68" s="4"/>
      <c r="H68" s="4"/>
      <c r="I68" s="4"/>
      <c r="J68" s="687">
        <v>20000</v>
      </c>
      <c r="K68" s="1158" t="s">
        <v>65</v>
      </c>
      <c r="L68" s="1124" t="s">
        <v>35</v>
      </c>
      <c r="M68" s="1159"/>
      <c r="N68" s="1126"/>
      <c r="O68" s="1125" t="s">
        <v>128</v>
      </c>
      <c r="P68" s="1126"/>
      <c r="Q68" s="1160">
        <v>300000</v>
      </c>
      <c r="R68" s="276" t="s">
        <v>5</v>
      </c>
      <c r="U68" s="429">
        <v>0</v>
      </c>
      <c r="V68" s="134"/>
      <c r="W68" s="429">
        <v>1</v>
      </c>
      <c r="X68" s="128"/>
      <c r="Z68" s="101">
        <v>1</v>
      </c>
      <c r="AA68" s="101">
        <v>1</v>
      </c>
      <c r="AB68" s="101">
        <v>1</v>
      </c>
    </row>
    <row r="69" spans="1:32" ht="37.799999999999997" customHeight="1">
      <c r="A69" s="422" t="s">
        <v>120</v>
      </c>
      <c r="B69" s="710"/>
      <c r="C69" s="710"/>
      <c r="D69" s="810"/>
      <c r="E69" s="692"/>
      <c r="F69" s="692"/>
      <c r="G69" s="692"/>
      <c r="H69" s="791"/>
      <c r="I69" s="708"/>
      <c r="J69" s="683"/>
      <c r="K69" s="692"/>
      <c r="L69" s="683"/>
      <c r="M69" s="691"/>
      <c r="N69" s="691"/>
      <c r="O69" s="691"/>
      <c r="P69" s="691"/>
      <c r="Q69" s="691"/>
      <c r="R69" s="1106">
        <v>1</v>
      </c>
      <c r="T69" s="1032"/>
      <c r="U69" s="1032">
        <f t="shared" ref="U69:Z69" si="4">SUM(U70:U71)</f>
        <v>0</v>
      </c>
      <c r="V69" s="1032">
        <f t="shared" si="4"/>
        <v>0</v>
      </c>
      <c r="W69" s="1032">
        <f t="shared" si="4"/>
        <v>2</v>
      </c>
      <c r="X69" s="1032">
        <f t="shared" si="4"/>
        <v>0</v>
      </c>
      <c r="Y69" s="1032">
        <f t="shared" si="4"/>
        <v>0</v>
      </c>
      <c r="Z69" s="1032">
        <f t="shared" si="4"/>
        <v>2</v>
      </c>
      <c r="AA69" s="1032">
        <f>SUM(AA70:AA71)</f>
        <v>1</v>
      </c>
      <c r="AB69" s="1032">
        <f>SUM(AB70:AB71)</f>
        <v>2</v>
      </c>
      <c r="AC69" s="1032"/>
      <c r="AD69" s="1032"/>
      <c r="AE69" s="1032"/>
      <c r="AF69" s="1032"/>
    </row>
    <row r="70" spans="1:32" ht="118.8" customHeight="1">
      <c r="A70" s="705"/>
      <c r="B70" s="358" t="s">
        <v>372</v>
      </c>
      <c r="C70" s="358" t="s">
        <v>373</v>
      </c>
      <c r="D70" s="396" t="s">
        <v>37</v>
      </c>
      <c r="E70" s="4" t="s">
        <v>37</v>
      </c>
      <c r="F70" s="4"/>
      <c r="G70" s="209"/>
      <c r="H70" s="209"/>
      <c r="I70" s="209"/>
      <c r="J70" s="365">
        <v>1584000</v>
      </c>
      <c r="K70" s="209" t="s">
        <v>35</v>
      </c>
      <c r="L70" s="209" t="s">
        <v>701</v>
      </c>
      <c r="M70" s="705"/>
      <c r="N70" s="705"/>
      <c r="O70" s="637" t="s">
        <v>128</v>
      </c>
      <c r="P70" s="709">
        <v>1208700</v>
      </c>
      <c r="Q70" s="1207">
        <v>1107275</v>
      </c>
      <c r="R70" s="358" t="s">
        <v>5</v>
      </c>
      <c r="U70" s="429">
        <v>0</v>
      </c>
      <c r="V70" s="134"/>
      <c r="W70" s="429">
        <v>1</v>
      </c>
      <c r="X70" s="135"/>
      <c r="Z70" s="101">
        <v>1</v>
      </c>
      <c r="AA70" s="101">
        <v>1</v>
      </c>
      <c r="AB70" s="101">
        <v>1</v>
      </c>
    </row>
    <row r="71" spans="1:32" ht="97.8" customHeight="1">
      <c r="A71" s="705"/>
      <c r="B71" s="358" t="s">
        <v>372</v>
      </c>
      <c r="C71" s="358" t="s">
        <v>365</v>
      </c>
      <c r="D71" s="396" t="s">
        <v>30</v>
      </c>
      <c r="E71" s="4" t="s">
        <v>30</v>
      </c>
      <c r="F71" s="4"/>
      <c r="G71" s="209"/>
      <c r="H71" s="209"/>
      <c r="I71" s="209"/>
      <c r="J71" s="209"/>
      <c r="K71" s="209" t="s">
        <v>600</v>
      </c>
      <c r="L71" s="209" t="s">
        <v>600</v>
      </c>
      <c r="M71" s="705"/>
      <c r="N71" s="705"/>
      <c r="O71" s="637" t="s">
        <v>128</v>
      </c>
      <c r="P71" s="705"/>
      <c r="Q71" s="705"/>
      <c r="R71" s="1157" t="s">
        <v>5</v>
      </c>
      <c r="V71" s="134"/>
      <c r="W71" s="429">
        <v>1</v>
      </c>
      <c r="Z71" s="101">
        <v>1</v>
      </c>
      <c r="AB71" s="101">
        <v>1</v>
      </c>
    </row>
    <row r="72" spans="1:32" ht="31.2" customHeight="1">
      <c r="A72" s="1316" t="s">
        <v>970</v>
      </c>
      <c r="B72" s="1317"/>
      <c r="C72" s="1317"/>
      <c r="D72" s="808"/>
      <c r="E72" s="690"/>
      <c r="F72" s="690"/>
      <c r="G72" s="683"/>
      <c r="H72" s="683"/>
      <c r="I72" s="683"/>
      <c r="J72" s="683"/>
      <c r="K72" s="683"/>
      <c r="L72" s="683"/>
      <c r="M72" s="691"/>
      <c r="N72" s="691"/>
      <c r="O72" s="691"/>
      <c r="P72" s="691"/>
      <c r="Q72" s="691"/>
      <c r="R72" s="1106">
        <v>1</v>
      </c>
      <c r="U72" s="640">
        <f t="shared" ref="U72:Z72" si="5">SUM(U74:U77)</f>
        <v>1</v>
      </c>
      <c r="V72" s="640">
        <f t="shared" si="5"/>
        <v>1</v>
      </c>
      <c r="W72" s="640">
        <f t="shared" si="5"/>
        <v>0</v>
      </c>
      <c r="X72" s="640">
        <f t="shared" si="5"/>
        <v>2</v>
      </c>
      <c r="Y72" s="640">
        <f t="shared" si="5"/>
        <v>0</v>
      </c>
      <c r="Z72" s="640">
        <f t="shared" si="5"/>
        <v>4</v>
      </c>
    </row>
    <row r="73" spans="1:32" ht="31.2" customHeight="1">
      <c r="A73" s="422" t="s">
        <v>111</v>
      </c>
      <c r="B73" s="713"/>
      <c r="C73" s="714"/>
      <c r="D73" s="809"/>
      <c r="E73" s="692"/>
      <c r="F73" s="692"/>
      <c r="G73" s="692"/>
      <c r="H73" s="684"/>
      <c r="I73" s="684"/>
      <c r="J73" s="684"/>
      <c r="K73" s="684"/>
      <c r="L73" s="684"/>
      <c r="M73" s="693"/>
      <c r="N73" s="693"/>
      <c r="O73" s="693"/>
      <c r="P73" s="693"/>
      <c r="Q73" s="693"/>
      <c r="R73" s="1107">
        <v>1</v>
      </c>
      <c r="T73" s="1032"/>
      <c r="U73" s="1032"/>
      <c r="V73" s="1032"/>
      <c r="W73" s="1032"/>
      <c r="X73" s="1032"/>
      <c r="Y73" s="1032"/>
      <c r="Z73" s="1032"/>
      <c r="AA73" s="1032">
        <f>SUM(AA74:AA78)</f>
        <v>5</v>
      </c>
      <c r="AB73" s="1032">
        <f>SUM(AB74:AB78)</f>
        <v>5</v>
      </c>
      <c r="AC73" s="1032"/>
      <c r="AD73" s="1032"/>
      <c r="AE73" s="1032"/>
    </row>
    <row r="74" spans="1:32" ht="75.599999999999994" customHeight="1">
      <c r="A74" s="422"/>
      <c r="B74" s="203" t="s">
        <v>276</v>
      </c>
      <c r="C74" s="203" t="s">
        <v>414</v>
      </c>
      <c r="D74" s="803" t="s">
        <v>78</v>
      </c>
      <c r="E74" s="950" t="s">
        <v>78</v>
      </c>
      <c r="F74" s="950"/>
      <c r="G74" s="950"/>
      <c r="H74" s="950"/>
      <c r="I74" s="705"/>
      <c r="J74" s="709">
        <v>40000</v>
      </c>
      <c r="K74" s="1118" t="s">
        <v>608</v>
      </c>
      <c r="L74" s="1118" t="s">
        <v>608</v>
      </c>
      <c r="M74" s="1119" t="s">
        <v>128</v>
      </c>
      <c r="N74" s="1122"/>
      <c r="O74" s="1122"/>
      <c r="P74" s="1122"/>
      <c r="Q74" s="1122"/>
      <c r="R74" s="132" t="s">
        <v>14</v>
      </c>
      <c r="U74" s="429">
        <v>1</v>
      </c>
      <c r="V74" s="136"/>
      <c r="Z74" s="101">
        <v>1</v>
      </c>
      <c r="AA74" s="101">
        <v>1</v>
      </c>
      <c r="AB74" s="101">
        <v>1</v>
      </c>
    </row>
    <row r="75" spans="1:32" ht="91.2" customHeight="1">
      <c r="A75" s="821"/>
      <c r="B75" s="474" t="s">
        <v>277</v>
      </c>
      <c r="C75" s="474" t="s">
        <v>414</v>
      </c>
      <c r="D75" s="800" t="s">
        <v>78</v>
      </c>
      <c r="E75" s="167" t="s">
        <v>78</v>
      </c>
      <c r="F75" s="167"/>
      <c r="G75" s="167"/>
      <c r="H75" s="167"/>
      <c r="I75" s="702"/>
      <c r="J75" s="473">
        <v>25000</v>
      </c>
      <c r="K75" s="1118" t="s">
        <v>64</v>
      </c>
      <c r="L75" s="1118" t="s">
        <v>722</v>
      </c>
      <c r="M75" s="1119" t="s">
        <v>128</v>
      </c>
      <c r="N75" s="1122"/>
      <c r="O75" s="1122"/>
      <c r="P75" s="1122"/>
      <c r="Q75" s="1122"/>
      <c r="R75" s="132" t="s">
        <v>14</v>
      </c>
      <c r="U75" s="429">
        <v>0</v>
      </c>
      <c r="V75" s="136"/>
      <c r="W75" s="429">
        <v>0</v>
      </c>
      <c r="X75" s="101">
        <v>1</v>
      </c>
      <c r="Z75" s="101">
        <v>1</v>
      </c>
      <c r="AA75" s="101">
        <v>1</v>
      </c>
      <c r="AB75" s="101">
        <v>1</v>
      </c>
    </row>
    <row r="76" spans="1:32" ht="57.6" customHeight="1">
      <c r="A76" s="422"/>
      <c r="B76" s="276" t="s">
        <v>494</v>
      </c>
      <c r="C76" s="1202" t="s">
        <v>207</v>
      </c>
      <c r="D76" s="802" t="s">
        <v>38</v>
      </c>
      <c r="E76" s="1189" t="s">
        <v>38</v>
      </c>
      <c r="F76" s="1189"/>
      <c r="G76" s="1189"/>
      <c r="H76" s="1189"/>
      <c r="I76" s="636"/>
      <c r="J76" s="708">
        <v>80000</v>
      </c>
      <c r="K76" s="1129" t="s">
        <v>65</v>
      </c>
      <c r="L76" s="1129" t="s">
        <v>739</v>
      </c>
      <c r="M76" s="1130" t="s">
        <v>128</v>
      </c>
      <c r="N76" s="1131"/>
      <c r="O76" s="1131"/>
      <c r="P76" s="1131"/>
      <c r="Q76" s="1131"/>
      <c r="R76" s="132" t="s">
        <v>18</v>
      </c>
      <c r="U76" s="429">
        <v>0</v>
      </c>
      <c r="V76" s="136"/>
      <c r="W76" s="429">
        <v>0</v>
      </c>
      <c r="X76" s="101">
        <v>1</v>
      </c>
      <c r="Z76" s="101">
        <v>1</v>
      </c>
      <c r="AA76" s="101">
        <v>1</v>
      </c>
      <c r="AB76" s="101">
        <v>1</v>
      </c>
    </row>
    <row r="77" spans="1:32" ht="79.2" customHeight="1">
      <c r="A77" s="7"/>
      <c r="B77" s="44" t="s">
        <v>141</v>
      </c>
      <c r="C77" s="60" t="s">
        <v>142</v>
      </c>
      <c r="D77" s="800" t="s">
        <v>35</v>
      </c>
      <c r="E77" s="18" t="s">
        <v>35</v>
      </c>
      <c r="F77" s="18"/>
      <c r="G77" s="18"/>
      <c r="H77" s="18"/>
      <c r="I77" s="137"/>
      <c r="J77" s="18"/>
      <c r="K77" s="18" t="s">
        <v>35</v>
      </c>
      <c r="L77" s="167" t="s">
        <v>35</v>
      </c>
      <c r="M77" s="1206"/>
      <c r="N77" s="706" t="s">
        <v>128</v>
      </c>
      <c r="O77" s="1206"/>
      <c r="P77" s="1206"/>
      <c r="Q77" s="1206"/>
      <c r="R77" s="60" t="s">
        <v>39</v>
      </c>
      <c r="U77" s="429">
        <v>0</v>
      </c>
      <c r="V77" s="136">
        <v>1</v>
      </c>
      <c r="W77" s="429">
        <v>0</v>
      </c>
      <c r="Z77" s="101">
        <v>1</v>
      </c>
      <c r="AA77" s="101">
        <v>1</v>
      </c>
      <c r="AB77" s="101">
        <v>1</v>
      </c>
    </row>
    <row r="78" spans="1:32" ht="79.2" customHeight="1">
      <c r="A78" s="7"/>
      <c r="B78" s="1188" t="s">
        <v>367</v>
      </c>
      <c r="C78" s="3" t="s">
        <v>857</v>
      </c>
      <c r="D78" s="803" t="s">
        <v>30</v>
      </c>
      <c r="E78" s="4" t="s">
        <v>30</v>
      </c>
      <c r="F78" s="4"/>
      <c r="G78" s="4"/>
      <c r="H78" s="4"/>
      <c r="I78" s="139"/>
      <c r="J78" s="1198">
        <v>200000</v>
      </c>
      <c r="K78" s="4"/>
      <c r="L78" s="950"/>
      <c r="M78" s="695"/>
      <c r="N78" s="637"/>
      <c r="O78" s="695"/>
      <c r="P78" s="695"/>
      <c r="Q78" s="695"/>
      <c r="R78" s="3" t="s">
        <v>5</v>
      </c>
      <c r="V78" s="136"/>
      <c r="AA78" s="101">
        <v>1</v>
      </c>
      <c r="AB78" s="101">
        <v>1</v>
      </c>
    </row>
    <row r="79" spans="1:32">
      <c r="L79" s="716"/>
      <c r="M79" s="628"/>
      <c r="N79" s="628"/>
      <c r="O79" s="628"/>
      <c r="P79" s="628"/>
      <c r="Q79" s="628"/>
      <c r="U79" s="640">
        <f>SUM(U12:U78)</f>
        <v>8</v>
      </c>
      <c r="V79" s="640">
        <f>SUM(V12:V78)</f>
        <v>16</v>
      </c>
      <c r="W79" s="640">
        <f>SUM(W12:W78)</f>
        <v>27</v>
      </c>
      <c r="X79" s="640">
        <f>SUM(X12:X78)</f>
        <v>4</v>
      </c>
    </row>
    <row r="80" spans="1:32">
      <c r="L80" s="716"/>
      <c r="M80" s="628"/>
      <c r="N80" s="628"/>
      <c r="O80" s="628"/>
      <c r="P80" s="628"/>
      <c r="Q80" s="628"/>
    </row>
    <row r="81" spans="12:17">
      <c r="L81" s="716"/>
      <c r="M81" s="628"/>
      <c r="N81" s="628"/>
      <c r="O81" s="628"/>
      <c r="P81" s="628"/>
      <c r="Q81" s="628"/>
    </row>
    <row r="82" spans="12:17">
      <c r="L82" s="716"/>
      <c r="M82" s="628"/>
      <c r="N82" s="628"/>
      <c r="O82" s="628"/>
      <c r="P82" s="628"/>
      <c r="Q82" s="628"/>
    </row>
    <row r="83" spans="12:17">
      <c r="L83" s="716"/>
      <c r="M83" s="628"/>
      <c r="N83" s="628"/>
      <c r="O83" s="628"/>
      <c r="P83" s="628"/>
      <c r="Q83" s="628"/>
    </row>
    <row r="84" spans="12:17">
      <c r="L84" s="716"/>
      <c r="M84" s="628"/>
      <c r="N84" s="628"/>
      <c r="O84" s="628"/>
      <c r="P84" s="628"/>
      <c r="Q84" s="628"/>
    </row>
    <row r="85" spans="12:17">
      <c r="L85" s="716"/>
      <c r="M85" s="628"/>
      <c r="N85" s="628"/>
      <c r="O85" s="628"/>
      <c r="P85" s="628"/>
      <c r="Q85" s="628"/>
    </row>
    <row r="86" spans="12:17">
      <c r="L86" s="716"/>
      <c r="M86" s="628"/>
      <c r="N86" s="628"/>
      <c r="O86" s="628"/>
      <c r="P86" s="628"/>
      <c r="Q86" s="628"/>
    </row>
    <row r="87" spans="12:17">
      <c r="L87" s="716"/>
      <c r="M87" s="628"/>
      <c r="N87" s="628"/>
      <c r="O87" s="628"/>
      <c r="P87" s="628"/>
      <c r="Q87" s="628"/>
    </row>
    <row r="88" spans="12:17">
      <c r="L88" s="716"/>
      <c r="M88" s="628"/>
      <c r="N88" s="628"/>
      <c r="O88" s="628"/>
      <c r="P88" s="628"/>
      <c r="Q88" s="628"/>
    </row>
    <row r="89" spans="12:17">
      <c r="L89" s="716"/>
      <c r="M89" s="628"/>
      <c r="N89" s="628"/>
      <c r="O89" s="628"/>
      <c r="P89" s="628"/>
      <c r="Q89" s="628"/>
    </row>
    <row r="90" spans="12:17">
      <c r="L90" s="716"/>
      <c r="M90" s="628"/>
      <c r="N90" s="628"/>
      <c r="O90" s="628"/>
      <c r="P90" s="628"/>
      <c r="Q90" s="628"/>
    </row>
    <row r="91" spans="12:17">
      <c r="L91" s="716"/>
      <c r="M91" s="628"/>
      <c r="N91" s="628"/>
      <c r="O91" s="628"/>
      <c r="P91" s="628"/>
      <c r="Q91" s="628"/>
    </row>
    <row r="92" spans="12:17">
      <c r="L92" s="716"/>
      <c r="M92" s="628"/>
      <c r="N92" s="628"/>
      <c r="O92" s="628"/>
      <c r="P92" s="628"/>
      <c r="Q92" s="628"/>
    </row>
  </sheetData>
  <autoFilter ref="A9:R78">
    <filterColumn colId="0" showButton="0"/>
    <filterColumn colId="1" showButton="0"/>
  </autoFilter>
  <mergeCells count="22">
    <mergeCell ref="A72:C72"/>
    <mergeCell ref="A9:C9"/>
    <mergeCell ref="A11:B11"/>
    <mergeCell ref="A50:B50"/>
    <mergeCell ref="P6:Q7"/>
    <mergeCell ref="C42:C43"/>
    <mergeCell ref="B42:B43"/>
    <mergeCell ref="R6:R8"/>
    <mergeCell ref="A6:A8"/>
    <mergeCell ref="B6:B8"/>
    <mergeCell ref="C6:C8"/>
    <mergeCell ref="D6:D8"/>
    <mergeCell ref="G6:J6"/>
    <mergeCell ref="G7:H7"/>
    <mergeCell ref="I7:J7"/>
    <mergeCell ref="E6:E8"/>
    <mergeCell ref="M7:M8"/>
    <mergeCell ref="N7:N8"/>
    <mergeCell ref="O7:O8"/>
    <mergeCell ref="K6:K8"/>
    <mergeCell ref="L6:L8"/>
    <mergeCell ref="M6:O6"/>
  </mergeCells>
  <pageMargins left="1.1811023622047245" right="0" top="0.19685039370078741" bottom="0.11811023622047245" header="0.31496062992125984" footer="7.874015748031496E-2"/>
  <pageSetup paperSize="9" scale="95" firstPageNumber="5" orientation="landscape" useFirstPageNumber="1" r:id="rId1"/>
  <headerFooter>
    <oddFooter>&amp;C&amp;P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>
    <tabColor theme="5"/>
  </sheetPr>
  <dimension ref="A1:AB323"/>
  <sheetViews>
    <sheetView view="pageLayout" topLeftCell="A7" zoomScale="63" zoomScaleNormal="66" zoomScaleSheetLayoutView="106" zoomScalePageLayoutView="63" workbookViewId="0">
      <selection activeCell="J270" sqref="J270"/>
    </sheetView>
  </sheetViews>
  <sheetFormatPr defaultColWidth="9.09765625" defaultRowHeight="20.399999999999999"/>
  <cols>
    <col min="1" max="1" width="15" style="108" customWidth="1"/>
    <col min="2" max="2" width="28.296875" style="108" customWidth="1"/>
    <col min="3" max="3" width="25" style="108" customWidth="1"/>
    <col min="4" max="4" width="13.796875" style="153" customWidth="1"/>
    <col min="5" max="5" width="7.59765625" style="384" customWidth="1"/>
    <col min="6" max="6" width="7.59765625" style="108" customWidth="1"/>
    <col min="7" max="7" width="8.796875" style="108" customWidth="1"/>
    <col min="8" max="8" width="12.5" style="108" customWidth="1"/>
    <col min="9" max="9" width="13.5" style="392" customWidth="1"/>
    <col min="10" max="10" width="12.5" style="504" customWidth="1"/>
    <col min="11" max="11" width="8.5" style="574" customWidth="1"/>
    <col min="12" max="12" width="10.09765625" style="574" customWidth="1"/>
    <col min="13" max="13" width="8.5" style="574" customWidth="1"/>
    <col min="14" max="14" width="8.3984375" style="543" customWidth="1"/>
    <col min="15" max="15" width="8.296875" style="543" customWidth="1"/>
    <col min="16" max="16" width="14.69921875" style="108" customWidth="1"/>
    <col min="17" max="17" width="5.3984375" style="34" customWidth="1"/>
    <col min="18" max="18" width="0.5" style="34" hidden="1" customWidth="1"/>
    <col min="19" max="20" width="9.09765625" style="34" hidden="1" customWidth="1"/>
    <col min="21" max="21" width="9.765625E-2" style="34" hidden="1" customWidth="1"/>
    <col min="22" max="25" width="9.09765625" style="34" hidden="1" customWidth="1"/>
    <col min="26" max="16384" width="9.09765625" style="34"/>
  </cols>
  <sheetData>
    <row r="1" spans="1:20" ht="24.6">
      <c r="A1" s="99" t="str">
        <f>ปก!A6</f>
        <v xml:space="preserve">แผนปฏิบัติการ (Action Plan) 
   ประจำปีงบประมาณ พ.ศ.2561 </v>
      </c>
      <c r="B1" s="85"/>
      <c r="C1" s="85"/>
      <c r="D1" s="100"/>
      <c r="E1" s="380"/>
      <c r="F1" s="100"/>
      <c r="G1" s="100"/>
      <c r="H1" s="100"/>
      <c r="I1" s="380"/>
      <c r="J1" s="561"/>
      <c r="K1" s="562"/>
      <c r="L1" s="562"/>
      <c r="M1" s="562"/>
      <c r="N1" s="562"/>
      <c r="O1" s="562"/>
      <c r="P1" s="85"/>
    </row>
    <row r="2" spans="1:20" ht="24.6">
      <c r="A2" s="99" t="str">
        <f>ตาราง!A2</f>
        <v>(ตามแผนยุทธศาสตร์มหาวิทยาลัยเกษตรศาสตร์ ระยะ4 ปี พ.ศ.2561-2565)</v>
      </c>
      <c r="B2" s="85"/>
      <c r="C2" s="85"/>
      <c r="D2" s="100"/>
      <c r="E2" s="380"/>
      <c r="F2" s="100"/>
      <c r="G2" s="100"/>
      <c r="H2" s="100"/>
      <c r="I2" s="380"/>
      <c r="J2" s="561"/>
      <c r="K2" s="562"/>
      <c r="L2" s="562"/>
      <c r="M2" s="562"/>
      <c r="N2" s="562"/>
      <c r="O2" s="562"/>
      <c r="P2" s="85"/>
    </row>
    <row r="3" spans="1:20" ht="24.6">
      <c r="A3" s="99" t="s">
        <v>83</v>
      </c>
      <c r="B3" s="99" t="str">
        <f>'4'!A9</f>
        <v xml:space="preserve"> การใช้หลักธรรมาภิบาลในการบริหารจัดการอย่างยั่งยืน</v>
      </c>
      <c r="C3" s="85"/>
      <c r="D3" s="100"/>
      <c r="E3" s="380"/>
      <c r="F3" s="100"/>
      <c r="G3" s="100"/>
      <c r="H3" s="100"/>
      <c r="I3" s="380"/>
      <c r="J3" s="561"/>
      <c r="K3" s="562"/>
      <c r="L3" s="562"/>
      <c r="M3" s="562"/>
      <c r="N3" s="562"/>
      <c r="O3" s="562"/>
      <c r="P3" s="85"/>
    </row>
    <row r="4" spans="1:20" customFormat="1" ht="24.6" hidden="1" customHeight="1">
      <c r="A4" s="1"/>
      <c r="B4" s="2"/>
      <c r="C4" s="2"/>
      <c r="D4" s="16"/>
      <c r="E4" s="381"/>
      <c r="F4" s="16"/>
      <c r="G4" s="16"/>
      <c r="H4" s="16"/>
      <c r="I4" s="381"/>
      <c r="J4" s="503"/>
      <c r="K4" s="563"/>
      <c r="L4" s="563"/>
      <c r="M4" s="563"/>
      <c r="N4" s="542"/>
      <c r="O4" s="542"/>
      <c r="P4" s="2"/>
    </row>
    <row r="5" spans="1:20" customFormat="1" ht="24.6" hidden="1" customHeight="1">
      <c r="A5" s="1" t="s">
        <v>74</v>
      </c>
      <c r="B5" s="2"/>
      <c r="C5" s="16"/>
      <c r="D5" s="101"/>
      <c r="E5" s="382"/>
      <c r="F5" s="101"/>
      <c r="G5" s="101"/>
      <c r="H5" s="101"/>
      <c r="I5" s="393"/>
      <c r="J5" s="504"/>
      <c r="K5" s="563"/>
      <c r="L5" s="563"/>
      <c r="M5" s="563"/>
      <c r="N5" s="543"/>
      <c r="O5" s="543"/>
      <c r="P5" s="101"/>
    </row>
    <row r="6" spans="1:20" customFormat="1" ht="24.6" hidden="1" customHeight="1">
      <c r="A6" s="1" t="s">
        <v>75</v>
      </c>
      <c r="B6" s="2"/>
      <c r="C6" s="16"/>
      <c r="D6" s="101"/>
      <c r="E6" s="382"/>
      <c r="F6" s="101"/>
      <c r="G6" s="101"/>
      <c r="H6" s="101"/>
      <c r="I6" s="393"/>
      <c r="J6" s="504"/>
      <c r="K6" s="563"/>
      <c r="L6" s="563"/>
      <c r="M6" s="563"/>
      <c r="N6" s="543"/>
      <c r="O6" s="543"/>
      <c r="P6" s="101"/>
    </row>
    <row r="7" spans="1:20" ht="54.75" customHeight="1">
      <c r="A7" s="1276" t="s">
        <v>679</v>
      </c>
      <c r="B7" s="1276" t="s">
        <v>1</v>
      </c>
      <c r="C7" s="1276" t="s">
        <v>391</v>
      </c>
      <c r="D7" s="1276" t="s">
        <v>87</v>
      </c>
      <c r="E7" s="1288" t="s">
        <v>81</v>
      </c>
      <c r="F7" s="1294"/>
      <c r="G7" s="1294"/>
      <c r="H7" s="1289"/>
      <c r="I7" s="1276" t="s">
        <v>610</v>
      </c>
      <c r="J7" s="1302" t="s">
        <v>682</v>
      </c>
      <c r="K7" s="1295" t="s">
        <v>80</v>
      </c>
      <c r="L7" s="1296"/>
      <c r="M7" s="1297"/>
      <c r="N7" s="1298" t="s">
        <v>82</v>
      </c>
      <c r="O7" s="1299"/>
      <c r="P7" s="1307" t="s">
        <v>23</v>
      </c>
      <c r="R7" s="34" t="s">
        <v>648</v>
      </c>
      <c r="T7" s="34" t="s">
        <v>649</v>
      </c>
    </row>
    <row r="8" spans="1:20" ht="27" customHeight="1">
      <c r="A8" s="1277"/>
      <c r="B8" s="1277"/>
      <c r="C8" s="1277"/>
      <c r="D8" s="1277"/>
      <c r="E8" s="1288" t="s">
        <v>19</v>
      </c>
      <c r="F8" s="1289"/>
      <c r="G8" s="1288" t="s">
        <v>20</v>
      </c>
      <c r="H8" s="1289"/>
      <c r="I8" s="1277"/>
      <c r="J8" s="1303"/>
      <c r="K8" s="1290" t="s">
        <v>63</v>
      </c>
      <c r="L8" s="1290" t="s">
        <v>70</v>
      </c>
      <c r="M8" s="1290" t="s">
        <v>71</v>
      </c>
      <c r="N8" s="1300"/>
      <c r="O8" s="1301"/>
      <c r="P8" s="1308"/>
    </row>
    <row r="9" spans="1:20" ht="30.75" customHeight="1">
      <c r="A9" s="1278"/>
      <c r="B9" s="1278"/>
      <c r="C9" s="1278"/>
      <c r="D9" s="1278"/>
      <c r="E9" s="369" t="s">
        <v>2</v>
      </c>
      <c r="F9" s="303" t="s">
        <v>3</v>
      </c>
      <c r="G9" s="303" t="s">
        <v>2</v>
      </c>
      <c r="H9" s="303" t="s">
        <v>3</v>
      </c>
      <c r="I9" s="1278"/>
      <c r="J9" s="1304"/>
      <c r="K9" s="1291"/>
      <c r="L9" s="1291"/>
      <c r="M9" s="1291"/>
      <c r="N9" s="487" t="s">
        <v>2</v>
      </c>
      <c r="O9" s="600" t="s">
        <v>3</v>
      </c>
      <c r="P9" s="1309"/>
    </row>
    <row r="10" spans="1:20" ht="25.5" hidden="1" customHeight="1">
      <c r="A10" s="1286" t="s">
        <v>115</v>
      </c>
      <c r="B10" s="1287"/>
      <c r="C10" s="1287"/>
      <c r="D10" s="102"/>
      <c r="E10" s="71"/>
      <c r="F10" s="50"/>
      <c r="G10" s="50"/>
      <c r="H10" s="50"/>
      <c r="I10" s="389"/>
      <c r="J10" s="505"/>
      <c r="K10" s="525"/>
      <c r="L10" s="525"/>
      <c r="M10" s="525"/>
      <c r="N10" s="544"/>
      <c r="O10" s="544"/>
      <c r="P10" s="103"/>
    </row>
    <row r="11" spans="1:20" ht="27.75" hidden="1" customHeight="1">
      <c r="A11" s="311" t="s">
        <v>90</v>
      </c>
      <c r="B11" s="312"/>
      <c r="C11" s="313"/>
      <c r="D11" s="313"/>
      <c r="E11" s="315"/>
      <c r="F11" s="315"/>
      <c r="G11" s="315"/>
      <c r="H11" s="315"/>
      <c r="I11" s="394"/>
      <c r="J11" s="506"/>
      <c r="K11" s="564"/>
      <c r="L11" s="564"/>
      <c r="M11" s="564"/>
      <c r="N11" s="545"/>
      <c r="O11" s="545"/>
      <c r="P11" s="314"/>
    </row>
    <row r="12" spans="1:20" ht="27.75" hidden="1" customHeight="1">
      <c r="A12" s="193" t="s">
        <v>120</v>
      </c>
      <c r="B12" s="235"/>
      <c r="C12" s="306"/>
      <c r="D12" s="238"/>
      <c r="E12" s="376"/>
      <c r="F12" s="275"/>
      <c r="G12" s="275"/>
      <c r="H12" s="275"/>
      <c r="I12" s="388"/>
      <c r="J12" s="507"/>
      <c r="K12" s="523"/>
      <c r="L12" s="523"/>
      <c r="M12" s="523"/>
      <c r="N12" s="546"/>
      <c r="O12" s="546"/>
      <c r="P12" s="239"/>
    </row>
    <row r="13" spans="1:20" ht="48" hidden="1" customHeight="1">
      <c r="A13" s="59"/>
      <c r="B13" s="157" t="s">
        <v>146</v>
      </c>
      <c r="C13" s="322" t="s">
        <v>139</v>
      </c>
      <c r="D13" s="64" t="s">
        <v>37</v>
      </c>
      <c r="E13" s="377"/>
      <c r="F13" s="64"/>
      <c r="G13" s="64"/>
      <c r="H13" s="64"/>
      <c r="I13" s="267" t="s">
        <v>64</v>
      </c>
      <c r="J13" s="508"/>
      <c r="K13" s="565"/>
      <c r="L13" s="509"/>
      <c r="M13" s="509"/>
      <c r="N13" s="547"/>
      <c r="O13" s="547"/>
      <c r="P13" s="441" t="s">
        <v>11</v>
      </c>
      <c r="R13" s="34">
        <v>1</v>
      </c>
      <c r="S13" s="51"/>
    </row>
    <row r="14" spans="1:20" ht="53.25" hidden="1" customHeight="1">
      <c r="A14" s="107"/>
      <c r="B14" s="157" t="s">
        <v>146</v>
      </c>
      <c r="C14" s="322" t="s">
        <v>139</v>
      </c>
      <c r="D14" s="64" t="s">
        <v>32</v>
      </c>
      <c r="E14" s="377"/>
      <c r="F14" s="64"/>
      <c r="G14" s="64"/>
      <c r="H14" s="230">
        <v>30000</v>
      </c>
      <c r="I14" s="47" t="s">
        <v>64</v>
      </c>
      <c r="J14" s="509"/>
      <c r="K14" s="565"/>
      <c r="L14" s="509"/>
      <c r="M14" s="509"/>
      <c r="N14" s="547"/>
      <c r="O14" s="547"/>
      <c r="P14" s="66" t="s">
        <v>16</v>
      </c>
      <c r="R14" s="34">
        <v>1</v>
      </c>
      <c r="S14" s="51"/>
    </row>
    <row r="15" spans="1:20" ht="51" hidden="1" customHeight="1">
      <c r="A15" s="107"/>
      <c r="B15" s="157" t="s">
        <v>146</v>
      </c>
      <c r="C15" s="323" t="s">
        <v>139</v>
      </c>
      <c r="D15" s="70" t="s">
        <v>30</v>
      </c>
      <c r="E15" s="383"/>
      <c r="F15" s="50"/>
      <c r="G15" s="50"/>
      <c r="H15" s="273">
        <v>7404</v>
      </c>
      <c r="I15" s="47" t="s">
        <v>64</v>
      </c>
      <c r="J15" s="509"/>
      <c r="K15" s="565"/>
      <c r="L15" s="525"/>
      <c r="M15" s="525"/>
      <c r="N15" s="544"/>
      <c r="O15" s="544"/>
      <c r="P15" s="38" t="s">
        <v>6</v>
      </c>
      <c r="R15" s="34">
        <v>1</v>
      </c>
      <c r="S15" s="51"/>
    </row>
    <row r="16" spans="1:20" ht="51" hidden="1" customHeight="1">
      <c r="A16" s="107"/>
      <c r="B16" s="157" t="s">
        <v>146</v>
      </c>
      <c r="C16" s="38" t="s">
        <v>139</v>
      </c>
      <c r="D16" s="71" t="s">
        <v>35</v>
      </c>
      <c r="E16" s="75"/>
      <c r="F16" s="112"/>
      <c r="G16" s="112"/>
      <c r="H16" s="106">
        <v>4500</v>
      </c>
      <c r="I16" s="71" t="s">
        <v>623</v>
      </c>
      <c r="J16" s="510"/>
      <c r="K16" s="565"/>
      <c r="L16" s="525"/>
      <c r="M16" s="525"/>
      <c r="N16" s="544"/>
      <c r="O16" s="544"/>
      <c r="P16" s="38" t="s">
        <v>39</v>
      </c>
      <c r="R16" s="34">
        <v>1</v>
      </c>
      <c r="S16" s="51"/>
    </row>
    <row r="17" spans="1:20" ht="55.2" hidden="1" customHeight="1">
      <c r="A17" s="107"/>
      <c r="B17" s="157" t="s">
        <v>146</v>
      </c>
      <c r="C17" s="38" t="s">
        <v>526</v>
      </c>
      <c r="D17" s="50" t="s">
        <v>32</v>
      </c>
      <c r="E17" s="402"/>
      <c r="F17" s="50"/>
      <c r="G17" s="171"/>
      <c r="H17" s="106">
        <v>30000</v>
      </c>
      <c r="I17" s="1281" t="s">
        <v>65</v>
      </c>
      <c r="J17" s="507"/>
      <c r="K17" s="565"/>
      <c r="L17" s="525"/>
      <c r="M17" s="525"/>
      <c r="N17" s="544"/>
      <c r="O17" s="544"/>
      <c r="P17" s="285" t="s">
        <v>17</v>
      </c>
      <c r="R17" s="34">
        <v>1</v>
      </c>
      <c r="S17" s="51"/>
    </row>
    <row r="18" spans="1:20" ht="51" hidden="1" customHeight="1">
      <c r="A18" s="107"/>
      <c r="B18" s="157" t="s">
        <v>146</v>
      </c>
      <c r="C18" s="38" t="s">
        <v>527</v>
      </c>
      <c r="D18" s="50" t="s">
        <v>30</v>
      </c>
      <c r="E18" s="402"/>
      <c r="F18" s="50"/>
      <c r="G18" s="50"/>
      <c r="H18" s="50"/>
      <c r="I18" s="1282"/>
      <c r="J18" s="510"/>
      <c r="K18" s="565"/>
      <c r="L18" s="525"/>
      <c r="M18" s="525"/>
      <c r="N18" s="544"/>
      <c r="O18" s="544"/>
      <c r="P18" s="285" t="s">
        <v>17</v>
      </c>
      <c r="R18" s="34">
        <v>1</v>
      </c>
      <c r="S18" s="51"/>
    </row>
    <row r="19" spans="1:20" ht="50.25" hidden="1" customHeight="1">
      <c r="A19" s="107"/>
      <c r="B19" s="157" t="s">
        <v>146</v>
      </c>
      <c r="C19" s="38" t="s">
        <v>207</v>
      </c>
      <c r="D19" s="195">
        <v>4</v>
      </c>
      <c r="E19" s="71"/>
      <c r="F19" s="50"/>
      <c r="G19" s="50"/>
      <c r="H19" s="50"/>
      <c r="I19" s="47" t="s">
        <v>64</v>
      </c>
      <c r="J19" s="509"/>
      <c r="K19" s="565"/>
      <c r="L19" s="525"/>
      <c r="M19" s="525"/>
      <c r="N19" s="544"/>
      <c r="O19" s="544"/>
      <c r="P19" s="327" t="s">
        <v>14</v>
      </c>
      <c r="R19" s="34">
        <v>1</v>
      </c>
      <c r="S19" s="51"/>
    </row>
    <row r="20" spans="1:20" ht="67.2" hidden="1" customHeight="1">
      <c r="A20" s="107"/>
      <c r="B20" s="157" t="s">
        <v>146</v>
      </c>
      <c r="C20" s="38" t="s">
        <v>207</v>
      </c>
      <c r="D20" s="195">
        <v>3.5</v>
      </c>
      <c r="E20" s="71"/>
      <c r="F20" s="50"/>
      <c r="G20" s="50"/>
      <c r="H20" s="109"/>
      <c r="I20" s="197" t="s">
        <v>64</v>
      </c>
      <c r="J20" s="511"/>
      <c r="K20" s="565"/>
      <c r="L20" s="525"/>
      <c r="M20" s="525"/>
      <c r="N20" s="544"/>
      <c r="O20" s="544"/>
      <c r="P20" s="38" t="s">
        <v>8</v>
      </c>
      <c r="R20" s="34">
        <v>1</v>
      </c>
      <c r="S20" s="51"/>
    </row>
    <row r="21" spans="1:20" ht="73.2" hidden="1" customHeight="1">
      <c r="A21" s="107"/>
      <c r="B21" s="157" t="s">
        <v>146</v>
      </c>
      <c r="C21" s="322" t="s">
        <v>322</v>
      </c>
      <c r="D21" s="194">
        <v>4</v>
      </c>
      <c r="E21" s="377"/>
      <c r="F21" s="64"/>
      <c r="G21" s="232"/>
      <c r="H21" s="274">
        <v>3000</v>
      </c>
      <c r="I21" s="196" t="s">
        <v>65</v>
      </c>
      <c r="J21" s="511"/>
      <c r="K21" s="565"/>
      <c r="L21" s="509"/>
      <c r="M21" s="509"/>
      <c r="N21" s="547"/>
      <c r="O21" s="547"/>
      <c r="P21" s="410" t="s">
        <v>15</v>
      </c>
      <c r="R21" s="34">
        <v>1</v>
      </c>
      <c r="S21" s="51"/>
      <c r="T21" s="34">
        <v>0</v>
      </c>
    </row>
    <row r="22" spans="1:20" ht="51" hidden="1" customHeight="1">
      <c r="A22" s="67"/>
      <c r="B22" s="616" t="s">
        <v>146</v>
      </c>
      <c r="C22" s="38" t="s">
        <v>528</v>
      </c>
      <c r="D22" s="50" t="s">
        <v>37</v>
      </c>
      <c r="E22" s="71"/>
      <c r="F22" s="50"/>
      <c r="G22" s="50"/>
      <c r="H22" s="50"/>
      <c r="I22" s="47" t="s">
        <v>64</v>
      </c>
      <c r="J22" s="509"/>
      <c r="K22" s="565"/>
      <c r="L22" s="525"/>
      <c r="M22" s="525"/>
      <c r="N22" s="544"/>
      <c r="O22" s="544"/>
      <c r="P22" s="327" t="s">
        <v>11</v>
      </c>
      <c r="R22" s="34">
        <v>1</v>
      </c>
      <c r="S22" s="51"/>
    </row>
    <row r="23" spans="1:20" ht="75" hidden="1" customHeight="1">
      <c r="A23" s="107"/>
      <c r="B23" s="44" t="s">
        <v>146</v>
      </c>
      <c r="C23" s="322" t="s">
        <v>655</v>
      </c>
      <c r="D23" s="64" t="s">
        <v>37</v>
      </c>
      <c r="E23" s="377"/>
      <c r="F23" s="64"/>
      <c r="G23" s="64"/>
      <c r="H23" s="64"/>
      <c r="I23" s="47" t="s">
        <v>64</v>
      </c>
      <c r="J23" s="509"/>
      <c r="K23" s="565"/>
      <c r="L23" s="509"/>
      <c r="M23" s="509"/>
      <c r="N23" s="547"/>
      <c r="O23" s="547"/>
      <c r="P23" s="327" t="s">
        <v>11</v>
      </c>
      <c r="R23" s="34">
        <v>1</v>
      </c>
      <c r="S23" s="51"/>
    </row>
    <row r="24" spans="1:20" ht="48" hidden="1" customHeight="1">
      <c r="A24" s="107"/>
      <c r="B24" s="88" t="s">
        <v>165</v>
      </c>
      <c r="C24" s="38" t="s">
        <v>526</v>
      </c>
      <c r="D24" s="50" t="s">
        <v>32</v>
      </c>
      <c r="E24" s="402"/>
      <c r="F24" s="50"/>
      <c r="G24" s="50"/>
      <c r="H24" s="50"/>
      <c r="I24" s="71" t="s">
        <v>587</v>
      </c>
      <c r="J24" s="505"/>
      <c r="K24" s="525"/>
      <c r="L24" s="525"/>
      <c r="M24" s="565"/>
      <c r="N24" s="544"/>
      <c r="O24" s="544"/>
      <c r="P24" s="285" t="s">
        <v>17</v>
      </c>
      <c r="R24" s="34">
        <v>0</v>
      </c>
      <c r="S24" s="51"/>
      <c r="T24" s="34">
        <v>1</v>
      </c>
    </row>
    <row r="25" spans="1:20" ht="51.75" hidden="1" customHeight="1">
      <c r="A25" s="107"/>
      <c r="B25" s="615" t="s">
        <v>165</v>
      </c>
      <c r="C25" s="38" t="s">
        <v>527</v>
      </c>
      <c r="D25" s="50" t="s">
        <v>30</v>
      </c>
      <c r="F25" s="50"/>
      <c r="G25" s="50"/>
      <c r="H25" s="50"/>
      <c r="I25" s="71" t="s">
        <v>588</v>
      </c>
      <c r="J25" s="505"/>
      <c r="K25" s="525"/>
      <c r="L25" s="525"/>
      <c r="M25" s="565"/>
      <c r="N25" s="544"/>
      <c r="O25" s="544"/>
      <c r="P25" s="285" t="s">
        <v>17</v>
      </c>
      <c r="S25" s="51"/>
      <c r="T25" s="34">
        <v>1</v>
      </c>
    </row>
    <row r="26" spans="1:20" ht="55.5" hidden="1" customHeight="1">
      <c r="A26" s="107"/>
      <c r="B26" s="615" t="s">
        <v>165</v>
      </c>
      <c r="C26" s="38" t="s">
        <v>210</v>
      </c>
      <c r="D26" s="195">
        <v>4</v>
      </c>
      <c r="E26" s="71"/>
      <c r="F26" s="50"/>
      <c r="G26" s="50"/>
      <c r="H26" s="109"/>
      <c r="I26" s="197" t="s">
        <v>64</v>
      </c>
      <c r="J26" s="511"/>
      <c r="K26" s="565"/>
      <c r="L26" s="525"/>
      <c r="M26" s="525"/>
      <c r="N26" s="544"/>
      <c r="O26" s="544"/>
      <c r="P26" s="304" t="s">
        <v>8</v>
      </c>
      <c r="R26" s="34">
        <v>1</v>
      </c>
      <c r="S26" s="51"/>
    </row>
    <row r="27" spans="1:20" ht="58.2" hidden="1" customHeight="1">
      <c r="A27" s="107"/>
      <c r="B27" s="615" t="s">
        <v>165</v>
      </c>
      <c r="C27" s="38" t="s">
        <v>212</v>
      </c>
      <c r="D27" s="111" t="s">
        <v>51</v>
      </c>
      <c r="E27" s="71"/>
      <c r="F27" s="50"/>
      <c r="G27" s="50"/>
      <c r="H27" s="109"/>
      <c r="I27" s="111" t="s">
        <v>51</v>
      </c>
      <c r="J27" s="512"/>
      <c r="K27" s="525"/>
      <c r="L27" s="565"/>
      <c r="M27" s="525"/>
      <c r="N27" s="544"/>
      <c r="O27" s="544"/>
      <c r="P27" s="608" t="s">
        <v>8</v>
      </c>
      <c r="S27" s="51"/>
      <c r="T27" s="34">
        <v>1</v>
      </c>
    </row>
    <row r="28" spans="1:20" ht="37.799999999999997" hidden="1" customHeight="1">
      <c r="A28" s="107"/>
      <c r="B28" s="44" t="s">
        <v>204</v>
      </c>
      <c r="C28" s="38" t="s">
        <v>205</v>
      </c>
      <c r="D28" s="50" t="s">
        <v>50</v>
      </c>
      <c r="E28" s="71"/>
      <c r="F28" s="50"/>
      <c r="G28" s="50"/>
      <c r="H28" s="109"/>
      <c r="I28" s="50" t="s">
        <v>50</v>
      </c>
      <c r="J28" s="513"/>
      <c r="K28" s="525"/>
      <c r="L28" s="565"/>
      <c r="M28" s="525"/>
      <c r="N28" s="544"/>
      <c r="O28" s="544"/>
      <c r="P28" s="409" t="s">
        <v>8</v>
      </c>
      <c r="R28" s="34">
        <v>0</v>
      </c>
      <c r="S28" s="51"/>
      <c r="T28" s="34">
        <v>1</v>
      </c>
    </row>
    <row r="29" spans="1:20" ht="48" hidden="1" customHeight="1">
      <c r="A29" s="107"/>
      <c r="B29" s="63" t="s">
        <v>206</v>
      </c>
      <c r="C29" s="322" t="s">
        <v>207</v>
      </c>
      <c r="D29" s="194">
        <v>3.5</v>
      </c>
      <c r="E29" s="377"/>
      <c r="F29" s="64"/>
      <c r="G29" s="64"/>
      <c r="H29" s="110"/>
      <c r="I29" s="196" t="s">
        <v>64</v>
      </c>
      <c r="J29" s="511"/>
      <c r="K29" s="565"/>
      <c r="L29" s="509"/>
      <c r="M29" s="509"/>
      <c r="N29" s="547"/>
      <c r="O29" s="547"/>
      <c r="P29" s="608" t="s">
        <v>8</v>
      </c>
      <c r="R29" s="34">
        <v>1</v>
      </c>
      <c r="S29" s="51"/>
      <c r="T29" s="34">
        <v>0</v>
      </c>
    </row>
    <row r="30" spans="1:20" ht="51.75" hidden="1" customHeight="1">
      <c r="A30" s="107"/>
      <c r="B30" s="44" t="s">
        <v>208</v>
      </c>
      <c r="C30" s="38" t="s">
        <v>205</v>
      </c>
      <c r="D30" s="111" t="s">
        <v>48</v>
      </c>
      <c r="E30" s="71"/>
      <c r="F30" s="50"/>
      <c r="G30" s="50"/>
      <c r="H30" s="109"/>
      <c r="I30" s="111" t="s">
        <v>51</v>
      </c>
      <c r="J30" s="512"/>
      <c r="K30" s="525"/>
      <c r="L30" s="525"/>
      <c r="M30" s="565"/>
      <c r="N30" s="544"/>
      <c r="O30" s="544"/>
      <c r="P30" s="608" t="s">
        <v>8</v>
      </c>
      <c r="R30" s="34">
        <v>0</v>
      </c>
      <c r="S30" s="51"/>
      <c r="T30" s="34">
        <v>1</v>
      </c>
    </row>
    <row r="31" spans="1:20" ht="55.8" hidden="1" customHeight="1">
      <c r="A31" s="107"/>
      <c r="B31" s="88" t="s">
        <v>209</v>
      </c>
      <c r="C31" s="38" t="s">
        <v>210</v>
      </c>
      <c r="D31" s="195">
        <v>3.8</v>
      </c>
      <c r="E31" s="71"/>
      <c r="F31" s="50"/>
      <c r="G31" s="50"/>
      <c r="H31" s="109"/>
      <c r="I31" s="197" t="s">
        <v>64</v>
      </c>
      <c r="J31" s="511"/>
      <c r="K31" s="565"/>
      <c r="L31" s="525"/>
      <c r="M31" s="525"/>
      <c r="N31" s="544"/>
      <c r="O31" s="544"/>
      <c r="P31" s="608" t="s">
        <v>8</v>
      </c>
      <c r="R31" s="34">
        <v>1</v>
      </c>
      <c r="S31" s="51"/>
      <c r="T31" s="34">
        <v>0</v>
      </c>
    </row>
    <row r="32" spans="1:20" ht="52.2" hidden="1" customHeight="1">
      <c r="A32" s="107"/>
      <c r="B32" s="615" t="s">
        <v>209</v>
      </c>
      <c r="C32" s="322" t="s">
        <v>205</v>
      </c>
      <c r="D32" s="231" t="s">
        <v>48</v>
      </c>
      <c r="E32" s="377"/>
      <c r="F32" s="64"/>
      <c r="G32" s="64"/>
      <c r="H32" s="110"/>
      <c r="I32" s="231" t="s">
        <v>45</v>
      </c>
      <c r="J32" s="514"/>
      <c r="K32" s="509"/>
      <c r="L32" s="509"/>
      <c r="M32" s="565"/>
      <c r="N32" s="547"/>
      <c r="O32" s="547"/>
      <c r="P32" s="608" t="s">
        <v>8</v>
      </c>
      <c r="S32" s="51"/>
      <c r="T32" s="34">
        <v>1</v>
      </c>
    </row>
    <row r="33" spans="1:21" ht="72.599999999999994" hidden="1" customHeight="1">
      <c r="A33" s="107"/>
      <c r="B33" s="88" t="s">
        <v>211</v>
      </c>
      <c r="C33" s="38" t="s">
        <v>210</v>
      </c>
      <c r="D33" s="195">
        <v>3.8</v>
      </c>
      <c r="E33" s="71"/>
      <c r="F33" s="50"/>
      <c r="G33" s="50"/>
      <c r="H33" s="109"/>
      <c r="I33" s="47" t="s">
        <v>64</v>
      </c>
      <c r="J33" s="509"/>
      <c r="K33" s="565"/>
      <c r="L33" s="525"/>
      <c r="M33" s="525"/>
      <c r="N33" s="544"/>
      <c r="O33" s="544"/>
      <c r="P33" s="608" t="s">
        <v>8</v>
      </c>
      <c r="R33" s="34">
        <v>1</v>
      </c>
      <c r="S33" s="51"/>
      <c r="T33" s="34">
        <v>0</v>
      </c>
    </row>
    <row r="34" spans="1:21" ht="72" hidden="1" customHeight="1">
      <c r="A34" s="107"/>
      <c r="B34" s="615" t="s">
        <v>211</v>
      </c>
      <c r="C34" s="38" t="s">
        <v>212</v>
      </c>
      <c r="D34" s="111" t="s">
        <v>51</v>
      </c>
      <c r="E34" s="71"/>
      <c r="F34" s="50"/>
      <c r="G34" s="50"/>
      <c r="H34" s="109"/>
      <c r="I34" s="111" t="s">
        <v>625</v>
      </c>
      <c r="J34" s="512"/>
      <c r="K34" s="525"/>
      <c r="L34" s="525"/>
      <c r="M34" s="565"/>
      <c r="N34" s="544"/>
      <c r="O34" s="544"/>
      <c r="P34" s="608" t="s">
        <v>8</v>
      </c>
      <c r="S34" s="51"/>
      <c r="T34" s="34">
        <v>1</v>
      </c>
    </row>
    <row r="35" spans="1:21" ht="48" hidden="1" customHeight="1">
      <c r="A35" s="67"/>
      <c r="B35" s="44" t="s">
        <v>22</v>
      </c>
      <c r="C35" s="38" t="s">
        <v>205</v>
      </c>
      <c r="D35" s="50" t="s">
        <v>40</v>
      </c>
      <c r="E35" s="71"/>
      <c r="F35" s="50"/>
      <c r="G35" s="50"/>
      <c r="H35" s="109"/>
      <c r="I35" s="47" t="s">
        <v>64</v>
      </c>
      <c r="J35" s="509"/>
      <c r="K35" s="565"/>
      <c r="L35" s="525"/>
      <c r="M35" s="525"/>
      <c r="N35" s="544"/>
      <c r="O35" s="544"/>
      <c r="P35" s="38" t="s">
        <v>8</v>
      </c>
      <c r="R35" s="34">
        <v>1</v>
      </c>
      <c r="S35" s="51"/>
      <c r="T35" s="34">
        <v>0</v>
      </c>
    </row>
    <row r="36" spans="1:21" ht="51" hidden="1" customHeight="1">
      <c r="A36" s="104"/>
      <c r="B36" s="63" t="s">
        <v>214</v>
      </c>
      <c r="C36" s="322" t="s">
        <v>212</v>
      </c>
      <c r="D36" s="90" t="s">
        <v>51</v>
      </c>
      <c r="E36" s="377"/>
      <c r="F36" s="64"/>
      <c r="G36" s="64"/>
      <c r="H36" s="110"/>
      <c r="I36" s="231" t="s">
        <v>626</v>
      </c>
      <c r="J36" s="514"/>
      <c r="K36" s="509"/>
      <c r="L36" s="509"/>
      <c r="M36" s="565"/>
      <c r="N36" s="547"/>
      <c r="O36" s="547"/>
      <c r="P36" s="38" t="s">
        <v>8</v>
      </c>
      <c r="R36" s="34">
        <v>0</v>
      </c>
      <c r="S36" s="51"/>
      <c r="T36" s="34">
        <v>1</v>
      </c>
    </row>
    <row r="37" spans="1:21" ht="37.200000000000003" hidden="1" customHeight="1">
      <c r="A37" s="107"/>
      <c r="B37" s="63" t="s">
        <v>215</v>
      </c>
      <c r="C37" s="38" t="s">
        <v>212</v>
      </c>
      <c r="D37" s="71" t="s">
        <v>45</v>
      </c>
      <c r="E37" s="71"/>
      <c r="F37" s="50"/>
      <c r="G37" s="50"/>
      <c r="H37" s="109"/>
      <c r="I37" s="111" t="s">
        <v>625</v>
      </c>
      <c r="J37" s="512"/>
      <c r="K37" s="525"/>
      <c r="L37" s="525"/>
      <c r="M37" s="565"/>
      <c r="N37" s="544"/>
      <c r="O37" s="544"/>
      <c r="P37" s="433" t="s">
        <v>8</v>
      </c>
      <c r="R37" s="34">
        <v>0</v>
      </c>
      <c r="S37" s="51"/>
      <c r="T37" s="34">
        <v>1</v>
      </c>
    </row>
    <row r="38" spans="1:21" ht="54" hidden="1" customHeight="1">
      <c r="A38" s="107"/>
      <c r="B38" s="63" t="s">
        <v>216</v>
      </c>
      <c r="C38" s="322" t="s">
        <v>210</v>
      </c>
      <c r="D38" s="196">
        <v>3.5</v>
      </c>
      <c r="E38" s="377"/>
      <c r="F38" s="64"/>
      <c r="G38" s="64"/>
      <c r="H38" s="110"/>
      <c r="I38" s="47" t="s">
        <v>64</v>
      </c>
      <c r="J38" s="509"/>
      <c r="K38" s="565"/>
      <c r="L38" s="509"/>
      <c r="M38" s="509"/>
      <c r="N38" s="547"/>
      <c r="O38" s="547"/>
      <c r="P38" s="608" t="s">
        <v>8</v>
      </c>
      <c r="R38" s="34">
        <v>1</v>
      </c>
      <c r="S38" s="51"/>
      <c r="T38" s="34">
        <v>0</v>
      </c>
    </row>
    <row r="39" spans="1:21" ht="50.25" hidden="1" customHeight="1">
      <c r="A39" s="107"/>
      <c r="B39" s="44" t="s">
        <v>217</v>
      </c>
      <c r="C39" s="38" t="s">
        <v>210</v>
      </c>
      <c r="D39" s="197">
        <v>3.8</v>
      </c>
      <c r="E39" s="71"/>
      <c r="F39" s="50"/>
      <c r="G39" s="50"/>
      <c r="H39" s="109"/>
      <c r="I39" s="47" t="s">
        <v>64</v>
      </c>
      <c r="J39" s="509"/>
      <c r="K39" s="565"/>
      <c r="L39" s="525"/>
      <c r="M39" s="525"/>
      <c r="N39" s="544"/>
      <c r="O39" s="544"/>
      <c r="P39" s="608" t="s">
        <v>8</v>
      </c>
      <c r="R39" s="34">
        <v>1</v>
      </c>
      <c r="S39" s="51"/>
      <c r="T39" s="34">
        <v>0</v>
      </c>
    </row>
    <row r="40" spans="1:21" ht="51.75" hidden="1" customHeight="1">
      <c r="A40" s="107"/>
      <c r="B40" s="44" t="s">
        <v>464</v>
      </c>
      <c r="C40" s="38" t="s">
        <v>210</v>
      </c>
      <c r="D40" s="197">
        <v>3.8</v>
      </c>
      <c r="E40" s="71"/>
      <c r="F40" s="50"/>
      <c r="G40" s="50"/>
      <c r="H40" s="109"/>
      <c r="I40" s="47" t="s">
        <v>64</v>
      </c>
      <c r="J40" s="509"/>
      <c r="K40" s="565"/>
      <c r="L40" s="525"/>
      <c r="M40" s="525"/>
      <c r="N40" s="544"/>
      <c r="O40" s="544"/>
      <c r="P40" s="608" t="s">
        <v>8</v>
      </c>
      <c r="R40" s="34">
        <v>1</v>
      </c>
      <c r="S40" s="51"/>
      <c r="T40" s="34">
        <v>0</v>
      </c>
    </row>
    <row r="41" spans="1:21" ht="51.75" hidden="1" customHeight="1">
      <c r="A41" s="107"/>
      <c r="B41" s="38" t="s">
        <v>237</v>
      </c>
      <c r="C41" s="38" t="s">
        <v>238</v>
      </c>
      <c r="D41" s="197">
        <v>4</v>
      </c>
      <c r="F41" s="50"/>
      <c r="G41" s="50"/>
      <c r="H41" s="109"/>
      <c r="I41" s="71" t="s">
        <v>609</v>
      </c>
      <c r="J41" s="510"/>
      <c r="K41" s="565"/>
      <c r="L41" s="525"/>
      <c r="M41" s="525"/>
      <c r="N41" s="544"/>
      <c r="O41" s="544"/>
      <c r="P41" s="409" t="s">
        <v>9</v>
      </c>
      <c r="R41" s="34">
        <v>1</v>
      </c>
      <c r="S41" s="51"/>
      <c r="T41" s="34">
        <v>0</v>
      </c>
    </row>
    <row r="42" spans="1:21" ht="46.2" hidden="1" customHeight="1">
      <c r="A42" s="107"/>
      <c r="B42" s="38" t="s">
        <v>239</v>
      </c>
      <c r="C42" s="38" t="s">
        <v>139</v>
      </c>
      <c r="D42" s="70" t="s">
        <v>30</v>
      </c>
      <c r="E42" s="71"/>
      <c r="F42" s="50"/>
      <c r="G42" s="50"/>
      <c r="H42" s="109"/>
      <c r="I42" s="71" t="s">
        <v>611</v>
      </c>
      <c r="J42" s="510"/>
      <c r="K42" s="565"/>
      <c r="L42" s="525"/>
      <c r="M42" s="525"/>
      <c r="N42" s="544"/>
      <c r="O42" s="544"/>
      <c r="P42" s="608" t="s">
        <v>9</v>
      </c>
      <c r="R42" s="34">
        <v>1</v>
      </c>
      <c r="S42" s="51"/>
      <c r="T42" s="34">
        <v>0</v>
      </c>
    </row>
    <row r="43" spans="1:21" ht="54" hidden="1" customHeight="1">
      <c r="A43" s="107"/>
      <c r="B43" s="38" t="s">
        <v>287</v>
      </c>
      <c r="C43" s="165" t="s">
        <v>288</v>
      </c>
      <c r="D43" s="71" t="s">
        <v>289</v>
      </c>
      <c r="E43" s="71"/>
      <c r="F43" s="50"/>
      <c r="G43" s="50"/>
      <c r="H43" s="50"/>
      <c r="I43" s="71" t="s">
        <v>611</v>
      </c>
      <c r="J43" s="510"/>
      <c r="K43" s="565"/>
      <c r="L43" s="525"/>
      <c r="M43" s="525"/>
      <c r="N43" s="544"/>
      <c r="O43" s="544"/>
      <c r="P43" s="38" t="s">
        <v>18</v>
      </c>
      <c r="R43" s="34">
        <v>1</v>
      </c>
      <c r="S43" s="51"/>
      <c r="T43" s="34">
        <v>0</v>
      </c>
    </row>
    <row r="44" spans="1:21" ht="49.5" hidden="1" customHeight="1">
      <c r="A44" s="107"/>
      <c r="B44" s="44" t="s">
        <v>213</v>
      </c>
      <c r="C44" s="38" t="s">
        <v>210</v>
      </c>
      <c r="D44" s="195">
        <v>3.8</v>
      </c>
      <c r="E44" s="71"/>
      <c r="F44" s="50"/>
      <c r="G44" s="50"/>
      <c r="H44" s="109"/>
      <c r="I44" s="414" t="s">
        <v>611</v>
      </c>
      <c r="J44" s="505"/>
      <c r="K44" s="565"/>
      <c r="L44" s="525"/>
      <c r="M44" s="525"/>
      <c r="N44" s="544"/>
      <c r="O44" s="544"/>
      <c r="P44" s="38" t="s">
        <v>8</v>
      </c>
      <c r="R44" s="34">
        <v>1</v>
      </c>
      <c r="S44" s="51"/>
      <c r="T44" s="34">
        <v>0</v>
      </c>
    </row>
    <row r="45" spans="1:21" ht="56.4" hidden="1" customHeight="1">
      <c r="A45" s="115"/>
      <c r="B45" s="327" t="s">
        <v>374</v>
      </c>
      <c r="C45" s="38" t="s">
        <v>482</v>
      </c>
      <c r="D45" s="50" t="s">
        <v>483</v>
      </c>
      <c r="E45" s="71"/>
      <c r="F45" s="50"/>
      <c r="G45" s="50"/>
      <c r="H45" s="106">
        <v>77500</v>
      </c>
      <c r="I45" s="71" t="s">
        <v>64</v>
      </c>
      <c r="J45" s="510"/>
      <c r="K45" s="565"/>
      <c r="L45" s="525"/>
      <c r="M45" s="525"/>
      <c r="N45" s="544"/>
      <c r="O45" s="544"/>
      <c r="P45" s="38" t="s">
        <v>5</v>
      </c>
      <c r="R45" s="34">
        <v>1</v>
      </c>
      <c r="S45" s="51"/>
      <c r="T45" s="34">
        <v>0</v>
      </c>
    </row>
    <row r="46" spans="1:21" ht="22.8" hidden="1" customHeight="1">
      <c r="A46" s="269" t="s">
        <v>91</v>
      </c>
      <c r="B46" s="270"/>
      <c r="C46" s="185"/>
      <c r="D46" s="282"/>
      <c r="E46" s="266"/>
      <c r="F46" s="282"/>
      <c r="G46" s="282"/>
      <c r="H46" s="282"/>
      <c r="I46" s="413"/>
      <c r="J46" s="515"/>
      <c r="K46" s="519"/>
      <c r="L46" s="519"/>
      <c r="M46" s="519"/>
      <c r="N46" s="548"/>
      <c r="O46" s="548"/>
      <c r="P46" s="186"/>
      <c r="S46" s="51">
        <f>SUM(R13:R45)</f>
        <v>24</v>
      </c>
      <c r="U46" s="51">
        <f>SUM(T13:T45)</f>
        <v>9</v>
      </c>
    </row>
    <row r="47" spans="1:21" ht="21.6" hidden="1" customHeight="1">
      <c r="A47" s="107" t="s">
        <v>121</v>
      </c>
      <c r="B47" s="240"/>
      <c r="C47" s="241"/>
      <c r="D47" s="275"/>
      <c r="E47" s="376"/>
      <c r="F47" s="275"/>
      <c r="G47" s="275"/>
      <c r="H47" s="275"/>
      <c r="I47" s="414"/>
      <c r="J47" s="507"/>
      <c r="K47" s="523"/>
      <c r="L47" s="523"/>
      <c r="M47" s="523"/>
      <c r="N47" s="546"/>
      <c r="O47" s="546"/>
      <c r="P47" s="239"/>
    </row>
    <row r="48" spans="1:21" ht="48.6" hidden="1" customHeight="1">
      <c r="A48" s="59"/>
      <c r="B48" s="63" t="s">
        <v>167</v>
      </c>
      <c r="C48" s="322" t="s">
        <v>558</v>
      </c>
      <c r="D48" s="64" t="s">
        <v>30</v>
      </c>
      <c r="E48" s="403"/>
      <c r="F48" s="64"/>
      <c r="G48" s="64"/>
      <c r="H48" s="64"/>
      <c r="I48" s="415" t="s">
        <v>30</v>
      </c>
      <c r="J48" s="510"/>
      <c r="K48" s="509"/>
      <c r="L48" s="565"/>
      <c r="M48" s="509"/>
      <c r="N48" s="547"/>
      <c r="O48" s="547"/>
      <c r="P48" s="441" t="s">
        <v>17</v>
      </c>
      <c r="R48" s="34">
        <v>0</v>
      </c>
      <c r="T48" s="34">
        <v>1</v>
      </c>
    </row>
    <row r="49" spans="1:28" ht="82.2" hidden="1" customHeight="1">
      <c r="A49" s="119"/>
      <c r="B49" s="322" t="s">
        <v>498</v>
      </c>
      <c r="C49" s="170" t="s">
        <v>430</v>
      </c>
      <c r="D49" s="90" t="s">
        <v>53</v>
      </c>
      <c r="E49" s="377"/>
      <c r="F49" s="64"/>
      <c r="G49" s="230">
        <v>14900</v>
      </c>
      <c r="H49" s="230">
        <v>14900</v>
      </c>
      <c r="I49" s="231" t="s">
        <v>53</v>
      </c>
      <c r="J49" s="514"/>
      <c r="K49" s="509"/>
      <c r="L49" s="565"/>
      <c r="M49" s="509"/>
      <c r="N49" s="547"/>
      <c r="O49" s="547"/>
      <c r="P49" s="305" t="s">
        <v>14</v>
      </c>
      <c r="R49" s="34">
        <v>0</v>
      </c>
      <c r="S49" s="52"/>
      <c r="T49" s="34">
        <v>1</v>
      </c>
    </row>
    <row r="50" spans="1:28" ht="133.80000000000001" hidden="1" customHeight="1">
      <c r="A50" s="59"/>
      <c r="B50" s="322" t="s">
        <v>290</v>
      </c>
      <c r="C50" s="17" t="s">
        <v>291</v>
      </c>
      <c r="D50" s="305" t="s">
        <v>568</v>
      </c>
      <c r="E50" s="377"/>
      <c r="F50" s="64"/>
      <c r="G50" s="64"/>
      <c r="H50" s="64"/>
      <c r="I50" s="415" t="s">
        <v>35</v>
      </c>
      <c r="J50" s="510"/>
      <c r="K50" s="509"/>
      <c r="L50" s="509"/>
      <c r="M50" s="565"/>
      <c r="N50" s="547"/>
      <c r="O50" s="547"/>
      <c r="P50" s="38" t="s">
        <v>18</v>
      </c>
      <c r="R50" s="34">
        <v>0</v>
      </c>
      <c r="S50" s="52"/>
      <c r="T50" s="34">
        <v>1</v>
      </c>
    </row>
    <row r="51" spans="1:28" ht="90" hidden="1" customHeight="1">
      <c r="A51" s="59"/>
      <c r="B51" s="411" t="s">
        <v>351</v>
      </c>
      <c r="C51" s="38" t="s">
        <v>419</v>
      </c>
      <c r="D51" s="198" t="s">
        <v>500</v>
      </c>
      <c r="E51" s="71"/>
      <c r="F51" s="50"/>
      <c r="G51" s="113"/>
      <c r="H51" s="116" t="s">
        <v>428</v>
      </c>
      <c r="I51" s="1327" t="s">
        <v>638</v>
      </c>
      <c r="J51" s="516"/>
      <c r="K51" s="565"/>
      <c r="L51" s="525"/>
      <c r="M51" s="525"/>
      <c r="N51" s="544"/>
      <c r="O51" s="544"/>
      <c r="P51" s="61" t="s">
        <v>15</v>
      </c>
      <c r="R51" s="34">
        <v>1</v>
      </c>
      <c r="S51" s="52"/>
      <c r="T51" s="34">
        <v>0</v>
      </c>
    </row>
    <row r="52" spans="1:28" ht="80.400000000000006" hidden="1" customHeight="1">
      <c r="A52" s="59"/>
      <c r="B52" s="615" t="s">
        <v>351</v>
      </c>
      <c r="C52" s="38" t="s">
        <v>499</v>
      </c>
      <c r="D52" s="197">
        <v>4</v>
      </c>
      <c r="E52" s="71"/>
      <c r="F52" s="50"/>
      <c r="G52" s="113"/>
      <c r="H52" s="74"/>
      <c r="I52" s="1328"/>
      <c r="J52" s="516"/>
      <c r="K52" s="565"/>
      <c r="L52" s="525"/>
      <c r="M52" s="525"/>
      <c r="N52" s="544"/>
      <c r="O52" s="544"/>
      <c r="P52" s="61" t="s">
        <v>15</v>
      </c>
      <c r="R52" s="34">
        <v>1</v>
      </c>
      <c r="S52" s="52"/>
      <c r="T52" s="34">
        <v>0</v>
      </c>
    </row>
    <row r="53" spans="1:28" ht="99.6" hidden="1" customHeight="1">
      <c r="A53" s="59"/>
      <c r="B53" s="615" t="s">
        <v>351</v>
      </c>
      <c r="C53" s="38" t="s">
        <v>352</v>
      </c>
      <c r="D53" s="50" t="s">
        <v>58</v>
      </c>
      <c r="E53" s="71"/>
      <c r="F53" s="50"/>
      <c r="G53" s="113"/>
      <c r="H53" s="50"/>
      <c r="I53" s="1329"/>
      <c r="J53" s="517"/>
      <c r="K53" s="565"/>
      <c r="L53" s="525"/>
      <c r="M53" s="525"/>
      <c r="N53" s="544"/>
      <c r="O53" s="544"/>
      <c r="P53" s="61" t="s">
        <v>15</v>
      </c>
      <c r="R53" s="34">
        <v>1</v>
      </c>
      <c r="S53" s="52"/>
      <c r="T53" s="34">
        <v>0</v>
      </c>
    </row>
    <row r="54" spans="1:28" ht="49.5" hidden="1" customHeight="1">
      <c r="A54" s="59"/>
      <c r="B54" s="1320" t="s">
        <v>639</v>
      </c>
      <c r="C54" s="38" t="s">
        <v>207</v>
      </c>
      <c r="D54" s="281">
        <v>4</v>
      </c>
      <c r="E54" s="407"/>
      <c r="F54" s="282"/>
      <c r="G54" s="283"/>
      <c r="H54" s="284">
        <v>30000</v>
      </c>
      <c r="I54" s="391">
        <v>4</v>
      </c>
      <c r="J54" s="630"/>
      <c r="K54" s="525"/>
      <c r="L54" s="565"/>
      <c r="M54" s="525"/>
      <c r="N54" s="544"/>
      <c r="O54" s="549">
        <v>28050</v>
      </c>
      <c r="P54" s="61" t="s">
        <v>15</v>
      </c>
      <c r="S54" s="52"/>
      <c r="T54" s="34">
        <v>1</v>
      </c>
    </row>
    <row r="55" spans="1:28" ht="50.25" hidden="1" customHeight="1">
      <c r="A55" s="67"/>
      <c r="B55" s="1321"/>
      <c r="C55" s="316" t="s">
        <v>353</v>
      </c>
      <c r="D55" s="195">
        <v>4</v>
      </c>
      <c r="E55" s="71"/>
      <c r="F55" s="50"/>
      <c r="G55" s="113"/>
      <c r="H55" s="113"/>
      <c r="I55" s="197">
        <v>3.73</v>
      </c>
      <c r="J55" s="511"/>
      <c r="K55" s="565"/>
      <c r="L55" s="509"/>
      <c r="M55" s="509"/>
      <c r="N55" s="547"/>
      <c r="O55" s="547"/>
      <c r="P55" s="61" t="s">
        <v>15</v>
      </c>
      <c r="R55" s="34">
        <v>1</v>
      </c>
      <c r="S55" s="52">
        <f>SUM(R48:R55)</f>
        <v>4</v>
      </c>
      <c r="T55" s="34">
        <v>0</v>
      </c>
      <c r="U55" s="52">
        <f>SUM(T48:T55)</f>
        <v>4</v>
      </c>
    </row>
    <row r="56" spans="1:28" ht="26.25" hidden="1" customHeight="1">
      <c r="A56" s="48" t="s">
        <v>119</v>
      </c>
      <c r="B56" s="242"/>
      <c r="C56" s="147"/>
      <c r="D56" s="275"/>
      <c r="E56" s="376"/>
      <c r="F56" s="275"/>
      <c r="G56" s="275"/>
      <c r="H56" s="275"/>
      <c r="I56" s="414"/>
      <c r="J56" s="507"/>
      <c r="K56" s="519"/>
      <c r="L56" s="519"/>
      <c r="M56" s="519"/>
      <c r="N56" s="548"/>
      <c r="O56" s="548"/>
      <c r="P56" s="186"/>
      <c r="S56" s="52"/>
      <c r="W56" s="68">
        <f>SUM(R49:R56)</f>
        <v>4</v>
      </c>
      <c r="Y56" s="68">
        <f>SUM(T49:T56)</f>
        <v>3</v>
      </c>
    </row>
    <row r="57" spans="1:28" ht="53.4" hidden="1" customHeight="1">
      <c r="A57" s="59"/>
      <c r="B57" s="63" t="s">
        <v>168</v>
      </c>
      <c r="C57" s="322" t="s">
        <v>164</v>
      </c>
      <c r="D57" s="64" t="s">
        <v>32</v>
      </c>
      <c r="E57" s="403"/>
      <c r="F57" s="64"/>
      <c r="G57" s="64"/>
      <c r="H57" s="64"/>
      <c r="I57" s="415" t="s">
        <v>64</v>
      </c>
      <c r="J57" s="510"/>
      <c r="K57" s="565"/>
      <c r="L57" s="509"/>
      <c r="M57" s="509"/>
      <c r="N57" s="547"/>
      <c r="O57" s="547"/>
      <c r="P57" s="441" t="s">
        <v>17</v>
      </c>
      <c r="R57" s="34">
        <v>1</v>
      </c>
      <c r="S57" s="52"/>
      <c r="T57" s="34">
        <v>0</v>
      </c>
    </row>
    <row r="58" spans="1:28" ht="96" hidden="1" customHeight="1">
      <c r="A58" s="59"/>
      <c r="B58" s="44" t="s">
        <v>240</v>
      </c>
      <c r="C58" s="38" t="s">
        <v>241</v>
      </c>
      <c r="D58" s="71" t="s">
        <v>35</v>
      </c>
      <c r="E58" s="71"/>
      <c r="F58" s="50"/>
      <c r="G58" s="50"/>
      <c r="H58" s="50"/>
      <c r="I58" s="71" t="s">
        <v>35</v>
      </c>
      <c r="J58" s="505"/>
      <c r="K58" s="525"/>
      <c r="L58" s="565"/>
      <c r="M58" s="525"/>
      <c r="N58" s="544"/>
      <c r="O58" s="544"/>
      <c r="P58" s="629" t="s">
        <v>9</v>
      </c>
      <c r="R58" s="34">
        <v>0</v>
      </c>
      <c r="S58" s="52"/>
      <c r="T58" s="34">
        <v>1</v>
      </c>
    </row>
    <row r="59" spans="1:28" ht="58.8" hidden="1" customHeight="1">
      <c r="A59" s="119"/>
      <c r="B59" s="37" t="s">
        <v>257</v>
      </c>
      <c r="C59" s="37" t="s">
        <v>258</v>
      </c>
      <c r="D59" s="197">
        <v>4</v>
      </c>
      <c r="E59" s="71"/>
      <c r="F59" s="71"/>
      <c r="G59" s="71"/>
      <c r="H59" s="71"/>
      <c r="I59" s="415" t="s">
        <v>64</v>
      </c>
      <c r="J59" s="510"/>
      <c r="K59" s="565"/>
      <c r="L59" s="566"/>
      <c r="M59" s="505"/>
      <c r="N59" s="550"/>
      <c r="O59" s="550"/>
      <c r="P59" s="37" t="s">
        <v>9</v>
      </c>
      <c r="R59" s="34">
        <v>1</v>
      </c>
      <c r="S59" s="325">
        <f>SUM(R57:R59)</f>
        <v>2</v>
      </c>
      <c r="T59" s="34">
        <v>0</v>
      </c>
      <c r="U59" s="325">
        <f>SUM(T57:T59)</f>
        <v>1</v>
      </c>
    </row>
    <row r="60" spans="1:28" ht="29.25" hidden="1" customHeight="1">
      <c r="A60" s="104" t="s">
        <v>114</v>
      </c>
      <c r="B60" s="242"/>
      <c r="C60" s="321"/>
      <c r="D60" s="244"/>
      <c r="E60" s="266"/>
      <c r="F60" s="282"/>
      <c r="G60" s="282"/>
      <c r="H60" s="282"/>
      <c r="I60" s="413"/>
      <c r="J60" s="515"/>
      <c r="K60" s="519"/>
      <c r="L60" s="519"/>
      <c r="M60" s="519"/>
      <c r="N60" s="548"/>
      <c r="O60" s="548"/>
      <c r="P60" s="186"/>
      <c r="W60" s="68">
        <f>SUM(R58:R60)</f>
        <v>1</v>
      </c>
      <c r="Y60" s="68">
        <f>SUM(T58:T60)</f>
        <v>1</v>
      </c>
    </row>
    <row r="61" spans="1:28" ht="58.2" hidden="1" customHeight="1">
      <c r="A61" s="119"/>
      <c r="B61" s="245" t="s">
        <v>324</v>
      </c>
      <c r="C61" s="324" t="s">
        <v>529</v>
      </c>
      <c r="D61" s="200" t="s">
        <v>35</v>
      </c>
      <c r="E61" s="209"/>
      <c r="F61" s="200"/>
      <c r="G61" s="200"/>
      <c r="H61" s="200"/>
      <c r="I61" s="200" t="s">
        <v>35</v>
      </c>
      <c r="J61" s="518"/>
      <c r="K61" s="509"/>
      <c r="L61" s="565"/>
      <c r="M61" s="509"/>
      <c r="N61" s="547"/>
      <c r="O61" s="547"/>
      <c r="P61" s="224" t="s">
        <v>11</v>
      </c>
      <c r="R61" s="34">
        <v>0</v>
      </c>
      <c r="S61" s="325">
        <v>1</v>
      </c>
      <c r="T61" s="34">
        <v>1</v>
      </c>
      <c r="U61" s="326">
        <v>1</v>
      </c>
      <c r="W61" s="163"/>
      <c r="X61" s="163"/>
      <c r="Y61" s="163"/>
      <c r="Z61" s="163"/>
      <c r="AA61" s="163"/>
      <c r="AB61" s="163"/>
    </row>
    <row r="62" spans="1:28" ht="27.75" hidden="1" customHeight="1">
      <c r="A62" s="104" t="s">
        <v>124</v>
      </c>
      <c r="B62" s="243"/>
      <c r="C62" s="61"/>
      <c r="D62" s="62"/>
      <c r="E62" s="266"/>
      <c r="F62" s="266"/>
      <c r="G62" s="266"/>
      <c r="H62" s="266"/>
      <c r="I62" s="420"/>
      <c r="J62" s="519"/>
      <c r="K62" s="519"/>
      <c r="L62" s="567"/>
      <c r="M62" s="519"/>
      <c r="N62" s="548"/>
      <c r="O62" s="548"/>
      <c r="P62" s="191"/>
      <c r="S62" s="52"/>
      <c r="W62" s="68">
        <v>1</v>
      </c>
      <c r="Y62" s="68">
        <v>1</v>
      </c>
    </row>
    <row r="63" spans="1:28" ht="51" hidden="1" customHeight="1">
      <c r="A63" s="59"/>
      <c r="B63" s="322" t="s">
        <v>196</v>
      </c>
      <c r="C63" s="65" t="s">
        <v>501</v>
      </c>
      <c r="D63" s="90" t="s">
        <v>197</v>
      </c>
      <c r="E63" s="377"/>
      <c r="F63" s="90"/>
      <c r="G63" s="90"/>
      <c r="H63" s="90"/>
      <c r="I63" s="415" t="s">
        <v>474</v>
      </c>
      <c r="J63" s="510"/>
      <c r="K63" s="565"/>
      <c r="L63" s="568"/>
      <c r="M63" s="509"/>
      <c r="N63" s="547"/>
      <c r="O63" s="547"/>
      <c r="P63" s="305" t="s">
        <v>6</v>
      </c>
      <c r="R63" s="34">
        <v>1</v>
      </c>
      <c r="S63" s="52"/>
      <c r="T63" s="34">
        <v>0</v>
      </c>
    </row>
    <row r="64" spans="1:28" ht="49.5" hidden="1" customHeight="1">
      <c r="A64" s="107"/>
      <c r="B64" s="38" t="s">
        <v>198</v>
      </c>
      <c r="C64" s="37" t="s">
        <v>199</v>
      </c>
      <c r="D64" s="71" t="s">
        <v>57</v>
      </c>
      <c r="E64" s="71"/>
      <c r="F64" s="71"/>
      <c r="G64" s="71"/>
      <c r="H64" s="71"/>
      <c r="I64" s="71" t="s">
        <v>66</v>
      </c>
      <c r="J64" s="505"/>
      <c r="K64" s="525"/>
      <c r="L64" s="566"/>
      <c r="M64" s="565"/>
      <c r="N64" s="544"/>
      <c r="O64" s="544"/>
      <c r="P64" s="37" t="s">
        <v>6</v>
      </c>
      <c r="R64" s="34">
        <v>0</v>
      </c>
      <c r="S64" s="52"/>
      <c r="T64" s="34">
        <v>1</v>
      </c>
    </row>
    <row r="65" spans="1:26" ht="54" hidden="1" customHeight="1">
      <c r="A65" s="107"/>
      <c r="B65" s="322" t="s">
        <v>200</v>
      </c>
      <c r="C65" s="65" t="s">
        <v>502</v>
      </c>
      <c r="D65" s="90" t="s">
        <v>201</v>
      </c>
      <c r="E65" s="377"/>
      <c r="F65" s="90"/>
      <c r="G65" s="90"/>
      <c r="H65" s="90"/>
      <c r="I65" s="415" t="s">
        <v>44</v>
      </c>
      <c r="J65" s="510"/>
      <c r="K65" s="565"/>
      <c r="L65" s="568"/>
      <c r="M65" s="509"/>
      <c r="N65" s="547"/>
      <c r="O65" s="547"/>
      <c r="P65" s="37" t="s">
        <v>6</v>
      </c>
      <c r="R65" s="34">
        <v>1</v>
      </c>
      <c r="S65" s="52"/>
    </row>
    <row r="66" spans="1:26" ht="50.25" hidden="1" customHeight="1">
      <c r="A66" s="107"/>
      <c r="B66" s="379" t="s">
        <v>219</v>
      </c>
      <c r="C66" s="37" t="s">
        <v>220</v>
      </c>
      <c r="D66" s="47" t="s">
        <v>60</v>
      </c>
      <c r="E66" s="71"/>
      <c r="F66" s="71"/>
      <c r="G66" s="71"/>
      <c r="H66" s="71"/>
      <c r="I66" s="47" t="s">
        <v>64</v>
      </c>
      <c r="J66" s="509"/>
      <c r="K66" s="565"/>
      <c r="L66" s="569"/>
      <c r="M66" s="525"/>
      <c r="N66" s="544"/>
      <c r="O66" s="544"/>
      <c r="P66" s="38" t="s">
        <v>8</v>
      </c>
      <c r="R66" s="34">
        <v>1</v>
      </c>
      <c r="S66" s="52"/>
    </row>
    <row r="67" spans="1:26" ht="52.2" hidden="1" customHeight="1">
      <c r="A67" s="107"/>
      <c r="B67" s="38" t="s">
        <v>219</v>
      </c>
      <c r="C67" s="322" t="s">
        <v>259</v>
      </c>
      <c r="D67" s="90" t="s">
        <v>77</v>
      </c>
      <c r="E67" s="377"/>
      <c r="F67" s="64"/>
      <c r="G67" s="50" t="s">
        <v>260</v>
      </c>
      <c r="H67" s="64" t="s">
        <v>261</v>
      </c>
      <c r="I67" s="415" t="s">
        <v>628</v>
      </c>
      <c r="J67" s="510"/>
      <c r="K67" s="565"/>
      <c r="L67" s="509"/>
      <c r="M67" s="509"/>
      <c r="N67" s="547"/>
      <c r="O67" s="547"/>
      <c r="P67" s="61" t="s">
        <v>13</v>
      </c>
      <c r="R67" s="34">
        <v>1</v>
      </c>
      <c r="S67" s="52"/>
    </row>
    <row r="68" spans="1:26" ht="73.2" hidden="1" customHeight="1">
      <c r="A68" s="67"/>
      <c r="B68" s="63" t="s">
        <v>262</v>
      </c>
      <c r="C68" s="323" t="s">
        <v>259</v>
      </c>
      <c r="D68" s="70" t="s">
        <v>263</v>
      </c>
      <c r="E68" s="376"/>
      <c r="F68" s="275"/>
      <c r="G68" s="64" t="s">
        <v>264</v>
      </c>
      <c r="H68" s="471" t="s">
        <v>685</v>
      </c>
      <c r="I68" s="414" t="s">
        <v>629</v>
      </c>
      <c r="J68" s="507"/>
      <c r="K68" s="565"/>
      <c r="L68" s="523"/>
      <c r="M68" s="523"/>
      <c r="N68" s="546"/>
      <c r="O68" s="546"/>
      <c r="P68" s="61" t="s">
        <v>13</v>
      </c>
      <c r="R68" s="34">
        <v>1</v>
      </c>
      <c r="S68" s="325">
        <f>SUM(R63:R68)</f>
        <v>5</v>
      </c>
      <c r="U68" s="325">
        <f>SUM(T63:T68)</f>
        <v>1</v>
      </c>
    </row>
    <row r="69" spans="1:26" ht="25.5" hidden="1" customHeight="1">
      <c r="A69" s="104" t="s">
        <v>123</v>
      </c>
      <c r="B69" s="243"/>
      <c r="C69" s="61"/>
      <c r="D69" s="62"/>
      <c r="E69" s="266"/>
      <c r="F69" s="266"/>
      <c r="G69" s="266"/>
      <c r="H69" s="266"/>
      <c r="I69" s="420"/>
      <c r="J69" s="520"/>
      <c r="K69" s="520"/>
      <c r="L69" s="567"/>
      <c r="M69" s="519"/>
      <c r="N69" s="548"/>
      <c r="O69" s="548"/>
      <c r="P69" s="191"/>
      <c r="S69" s="52"/>
      <c r="V69" s="163"/>
      <c r="W69" s="68">
        <f>SUM(R64:R69)</f>
        <v>4</v>
      </c>
      <c r="X69" s="163"/>
      <c r="Y69" s="68">
        <f>SUM(T64:T69)</f>
        <v>1</v>
      </c>
    </row>
    <row r="70" spans="1:26" ht="56.25" hidden="1" customHeight="1">
      <c r="A70" s="107"/>
      <c r="B70" s="437" t="s">
        <v>566</v>
      </c>
      <c r="C70" s="322" t="s">
        <v>544</v>
      </c>
      <c r="D70" s="310" t="s">
        <v>166</v>
      </c>
      <c r="E70" s="403"/>
      <c r="F70" s="64"/>
      <c r="G70" s="64"/>
      <c r="H70" s="64"/>
      <c r="I70" s="415" t="s">
        <v>589</v>
      </c>
      <c r="J70" s="510"/>
      <c r="K70" s="565"/>
      <c r="L70" s="509"/>
      <c r="M70" s="509"/>
      <c r="N70" s="547"/>
      <c r="O70" s="547"/>
      <c r="P70" s="452" t="s">
        <v>17</v>
      </c>
      <c r="R70" s="34">
        <v>1</v>
      </c>
      <c r="S70" s="52"/>
      <c r="W70" s="163"/>
      <c r="Y70" s="163"/>
    </row>
    <row r="71" spans="1:26" ht="81.75" hidden="1" customHeight="1">
      <c r="A71" s="206"/>
      <c r="B71" s="437" t="s">
        <v>566</v>
      </c>
      <c r="C71" s="166" t="s">
        <v>472</v>
      </c>
      <c r="D71" s="386" t="s">
        <v>471</v>
      </c>
      <c r="E71" s="402"/>
      <c r="F71" s="385"/>
      <c r="G71" s="385"/>
      <c r="H71" s="385"/>
      <c r="I71" s="390">
        <v>9500</v>
      </c>
      <c r="J71" s="521"/>
      <c r="K71" s="570"/>
      <c r="L71" s="571"/>
      <c r="M71" s="572"/>
      <c r="N71" s="551"/>
      <c r="O71" s="551"/>
      <c r="P71" s="216" t="s">
        <v>17</v>
      </c>
      <c r="R71" s="34">
        <v>1</v>
      </c>
      <c r="S71" s="51"/>
    </row>
    <row r="72" spans="1:26" ht="75.599999999999994" hidden="1" customHeight="1">
      <c r="A72" s="466"/>
      <c r="B72" s="44" t="s">
        <v>350</v>
      </c>
      <c r="C72" s="322" t="s">
        <v>543</v>
      </c>
      <c r="D72" s="64" t="s">
        <v>43</v>
      </c>
      <c r="E72" s="377"/>
      <c r="F72" s="64"/>
      <c r="G72" s="64"/>
      <c r="H72" s="64"/>
      <c r="I72" s="415" t="s">
        <v>64</v>
      </c>
      <c r="J72" s="510"/>
      <c r="K72" s="565"/>
      <c r="L72" s="525"/>
      <c r="M72" s="525"/>
      <c r="N72" s="544"/>
      <c r="O72" s="544"/>
      <c r="P72" s="40" t="s">
        <v>11</v>
      </c>
      <c r="Q72" s="163"/>
      <c r="R72" s="34">
        <v>1</v>
      </c>
      <c r="S72" s="204"/>
      <c r="T72" s="204"/>
    </row>
    <row r="73" spans="1:26" ht="58.5" hidden="1" customHeight="1">
      <c r="A73" s="621"/>
      <c r="B73" s="44" t="s">
        <v>350</v>
      </c>
      <c r="C73" s="322" t="s">
        <v>349</v>
      </c>
      <c r="D73" s="64" t="s">
        <v>43</v>
      </c>
      <c r="E73" s="377"/>
      <c r="F73" s="64"/>
      <c r="G73" s="64"/>
      <c r="H73" s="64"/>
      <c r="I73" s="415" t="s">
        <v>64</v>
      </c>
      <c r="J73" s="510"/>
      <c r="K73" s="565"/>
      <c r="L73" s="509"/>
      <c r="M73" s="509"/>
      <c r="N73" s="547"/>
      <c r="O73" s="547"/>
      <c r="P73" s="40" t="s">
        <v>11</v>
      </c>
      <c r="Q73" s="163"/>
      <c r="R73" s="34">
        <v>1</v>
      </c>
      <c r="S73" s="204"/>
      <c r="T73" s="204"/>
    </row>
    <row r="74" spans="1:26" ht="53.4" hidden="1" customHeight="1">
      <c r="A74" s="107"/>
      <c r="B74" s="63" t="s">
        <v>348</v>
      </c>
      <c r="C74" s="65" t="s">
        <v>415</v>
      </c>
      <c r="D74" s="90" t="s">
        <v>30</v>
      </c>
      <c r="E74" s="377"/>
      <c r="F74" s="64"/>
      <c r="G74" s="64"/>
      <c r="H74" s="64"/>
      <c r="I74" s="415" t="s">
        <v>35</v>
      </c>
      <c r="J74" s="510"/>
      <c r="K74" s="509"/>
      <c r="L74" s="509"/>
      <c r="M74" s="565"/>
      <c r="N74" s="547"/>
      <c r="O74" s="547"/>
      <c r="P74" s="17" t="s">
        <v>4</v>
      </c>
      <c r="Q74" s="163"/>
      <c r="S74" s="204"/>
      <c r="T74" s="204">
        <v>1</v>
      </c>
    </row>
    <row r="75" spans="1:26" ht="58.8" hidden="1" customHeight="1">
      <c r="A75" s="206"/>
      <c r="B75" s="199" t="s">
        <v>422</v>
      </c>
      <c r="C75" s="166" t="s">
        <v>423</v>
      </c>
      <c r="D75" s="209" t="s">
        <v>424</v>
      </c>
      <c r="E75" s="168"/>
      <c r="F75" s="168"/>
      <c r="G75" s="168"/>
      <c r="H75" s="168"/>
      <c r="I75" s="209" t="s">
        <v>612</v>
      </c>
      <c r="J75" s="522"/>
      <c r="K75" s="537"/>
      <c r="L75" s="569"/>
      <c r="M75" s="570"/>
      <c r="N75" s="544"/>
      <c r="O75" s="544"/>
      <c r="P75" s="208" t="s">
        <v>9</v>
      </c>
      <c r="S75" s="52"/>
      <c r="T75" s="34">
        <v>1</v>
      </c>
    </row>
    <row r="76" spans="1:26" ht="75" hidden="1" customHeight="1">
      <c r="A76" s="59"/>
      <c r="B76" s="63" t="s">
        <v>21</v>
      </c>
      <c r="C76" s="322" t="s">
        <v>218</v>
      </c>
      <c r="D76" s="90" t="s">
        <v>59</v>
      </c>
      <c r="E76" s="377"/>
      <c r="F76" s="64"/>
      <c r="G76" s="64"/>
      <c r="H76" s="64"/>
      <c r="I76" s="415" t="s">
        <v>64</v>
      </c>
      <c r="J76" s="510"/>
      <c r="K76" s="565"/>
      <c r="L76" s="509"/>
      <c r="M76" s="509"/>
      <c r="N76" s="547"/>
      <c r="O76" s="547"/>
      <c r="P76" s="45" t="s">
        <v>8</v>
      </c>
      <c r="R76" s="34">
        <v>1</v>
      </c>
      <c r="S76" s="52"/>
    </row>
    <row r="77" spans="1:26" ht="99.6" hidden="1" customHeight="1">
      <c r="A77" s="206"/>
      <c r="B77" s="324" t="s">
        <v>468</v>
      </c>
      <c r="C77" s="210" t="s">
        <v>469</v>
      </c>
      <c r="D77" s="209" t="s">
        <v>76</v>
      </c>
      <c r="E77" s="209"/>
      <c r="F77" s="209"/>
      <c r="G77" s="209"/>
      <c r="H77" s="209"/>
      <c r="I77" s="209" t="s">
        <v>76</v>
      </c>
      <c r="J77" s="505"/>
      <c r="K77" s="573"/>
      <c r="L77" s="565"/>
      <c r="M77" s="509"/>
      <c r="N77" s="547"/>
      <c r="O77" s="547"/>
      <c r="P77" s="224" t="s">
        <v>9</v>
      </c>
      <c r="S77" s="54"/>
      <c r="T77" s="34">
        <v>1</v>
      </c>
      <c r="U77" s="54"/>
      <c r="W77" s="163"/>
      <c r="Y77" s="163"/>
      <c r="Z77" s="163"/>
    </row>
    <row r="78" spans="1:26" ht="57.6" hidden="1" customHeight="1">
      <c r="A78" s="107"/>
      <c r="B78" s="324" t="s">
        <v>581</v>
      </c>
      <c r="C78" s="324" t="s">
        <v>431</v>
      </c>
      <c r="D78" s="200" t="s">
        <v>416</v>
      </c>
      <c r="E78" s="209"/>
      <c r="F78" s="200"/>
      <c r="G78" s="200"/>
      <c r="H78" s="200"/>
      <c r="I78" s="209" t="s">
        <v>642</v>
      </c>
      <c r="J78" s="510"/>
      <c r="K78" s="573"/>
      <c r="L78" s="565"/>
      <c r="N78" s="547"/>
      <c r="O78" s="547"/>
      <c r="P78" s="443" t="s">
        <v>14</v>
      </c>
      <c r="Q78" s="163"/>
      <c r="R78" s="163"/>
      <c r="S78" s="347"/>
      <c r="T78" s="204">
        <v>1</v>
      </c>
      <c r="U78" s="347"/>
      <c r="W78" s="163"/>
      <c r="Y78" s="163"/>
      <c r="Z78" s="163"/>
    </row>
    <row r="79" spans="1:26" ht="66" hidden="1" customHeight="1">
      <c r="A79" s="59"/>
      <c r="B79" s="199" t="s">
        <v>432</v>
      </c>
      <c r="C79" s="166" t="s">
        <v>433</v>
      </c>
      <c r="D79" s="168" t="s">
        <v>434</v>
      </c>
      <c r="E79" s="168"/>
      <c r="F79" s="168"/>
      <c r="G79" s="168"/>
      <c r="H79" s="168"/>
      <c r="I79" s="168" t="s">
        <v>434</v>
      </c>
      <c r="J79" s="505"/>
      <c r="K79" s="525"/>
      <c r="L79" s="565"/>
      <c r="M79" s="525"/>
      <c r="N79" s="544"/>
      <c r="O79" s="544"/>
      <c r="P79" s="443" t="s">
        <v>14</v>
      </c>
      <c r="S79" s="55"/>
      <c r="T79" s="34">
        <v>1</v>
      </c>
    </row>
    <row r="80" spans="1:26" ht="55.8" hidden="1" customHeight="1">
      <c r="A80" s="119"/>
      <c r="B80" s="44" t="s">
        <v>300</v>
      </c>
      <c r="C80" s="105" t="s">
        <v>301</v>
      </c>
      <c r="D80" s="47" t="s">
        <v>302</v>
      </c>
      <c r="E80" s="47"/>
      <c r="F80" s="47"/>
      <c r="G80" s="47"/>
      <c r="H80" s="47"/>
      <c r="I80" s="47" t="s">
        <v>64</v>
      </c>
      <c r="J80" s="509"/>
      <c r="K80" s="565"/>
      <c r="L80" s="575"/>
      <c r="M80" s="525"/>
      <c r="N80" s="544"/>
      <c r="O80" s="544"/>
      <c r="P80" s="44" t="s">
        <v>18</v>
      </c>
      <c r="R80" s="34">
        <v>1</v>
      </c>
      <c r="S80" s="39">
        <f>SUM(R70:R80)</f>
        <v>6</v>
      </c>
      <c r="U80" s="39">
        <f>SUM(T70:T80)</f>
        <v>5</v>
      </c>
    </row>
    <row r="81" spans="1:20" ht="27" hidden="1" customHeight="1">
      <c r="A81" s="187" t="s">
        <v>92</v>
      </c>
      <c r="B81" s="188"/>
      <c r="C81" s="189"/>
      <c r="D81" s="62"/>
      <c r="E81" s="266"/>
      <c r="F81" s="266"/>
      <c r="G81" s="266"/>
      <c r="H81" s="266"/>
      <c r="I81" s="420"/>
      <c r="J81" s="519"/>
      <c r="K81" s="519"/>
      <c r="L81" s="567"/>
      <c r="M81" s="519"/>
      <c r="N81" s="548"/>
      <c r="O81" s="548"/>
      <c r="P81" s="191"/>
    </row>
    <row r="82" spans="1:20" ht="25.5" hidden="1" customHeight="1">
      <c r="A82" s="120" t="s">
        <v>113</v>
      </c>
      <c r="B82" s="132"/>
      <c r="C82" s="246"/>
      <c r="D82" s="308"/>
      <c r="E82" s="376"/>
      <c r="F82" s="70"/>
      <c r="G82" s="70"/>
      <c r="H82" s="70"/>
      <c r="I82" s="416"/>
      <c r="J82" s="523"/>
      <c r="K82" s="523"/>
      <c r="L82" s="576"/>
      <c r="M82" s="523"/>
      <c r="N82" s="546"/>
      <c r="O82" s="546"/>
      <c r="P82" s="141"/>
      <c r="S82" s="58"/>
    </row>
    <row r="83" spans="1:20" ht="52.5" hidden="1" customHeight="1">
      <c r="A83" s="120"/>
      <c r="B83" s="157" t="s">
        <v>334</v>
      </c>
      <c r="C83" s="65" t="s">
        <v>389</v>
      </c>
      <c r="D83" s="351" t="s">
        <v>151</v>
      </c>
      <c r="E83" s="377"/>
      <c r="F83" s="90"/>
      <c r="G83" s="90"/>
      <c r="H83" s="90"/>
      <c r="I83" s="417" t="s">
        <v>64</v>
      </c>
      <c r="J83" s="509"/>
      <c r="K83" s="565"/>
      <c r="L83" s="568"/>
      <c r="M83" s="509"/>
      <c r="N83" s="547"/>
      <c r="O83" s="547"/>
      <c r="P83" s="36" t="s">
        <v>11</v>
      </c>
      <c r="R83" s="34">
        <v>1</v>
      </c>
    </row>
    <row r="84" spans="1:20" ht="58.2" hidden="1" customHeight="1">
      <c r="A84" s="7"/>
      <c r="B84" s="616" t="s">
        <v>334</v>
      </c>
      <c r="C84" s="65" t="s">
        <v>390</v>
      </c>
      <c r="D84" s="351" t="s">
        <v>329</v>
      </c>
      <c r="E84" s="377"/>
      <c r="F84" s="90"/>
      <c r="G84" s="90"/>
      <c r="H84" s="90"/>
      <c r="I84" s="47" t="s">
        <v>64</v>
      </c>
      <c r="J84" s="509"/>
      <c r="K84" s="565"/>
      <c r="L84" s="568"/>
      <c r="M84" s="509"/>
      <c r="N84" s="547"/>
      <c r="O84" s="547"/>
      <c r="P84" s="65" t="s">
        <v>11</v>
      </c>
      <c r="Q84" s="214"/>
      <c r="R84" s="34">
        <v>1</v>
      </c>
      <c r="S84" s="217"/>
      <c r="T84" s="214"/>
    </row>
    <row r="85" spans="1:20" ht="75" hidden="1" customHeight="1">
      <c r="A85" s="48"/>
      <c r="B85" s="616" t="s">
        <v>303</v>
      </c>
      <c r="C85" s="44" t="s">
        <v>304</v>
      </c>
      <c r="D85" s="47" t="s">
        <v>305</v>
      </c>
      <c r="E85" s="47"/>
      <c r="F85" s="47"/>
      <c r="G85" s="171"/>
      <c r="H85" s="500">
        <v>200000</v>
      </c>
      <c r="I85" s="47" t="s">
        <v>616</v>
      </c>
      <c r="J85" s="509"/>
      <c r="K85" s="565"/>
      <c r="L85" s="575"/>
      <c r="M85" s="525"/>
      <c r="N85" s="544"/>
      <c r="O85" s="552">
        <v>6695</v>
      </c>
      <c r="P85" s="44" t="s">
        <v>18</v>
      </c>
      <c r="R85" s="34">
        <v>1</v>
      </c>
      <c r="S85" s="53"/>
    </row>
    <row r="86" spans="1:20" ht="54.6" customHeight="1">
      <c r="A86" s="59"/>
      <c r="B86" s="423" t="s">
        <v>129</v>
      </c>
      <c r="C86" s="499" t="s">
        <v>130</v>
      </c>
      <c r="D86" s="1324" t="s">
        <v>656</v>
      </c>
      <c r="E86" s="1325"/>
      <c r="F86" s="1325"/>
      <c r="G86" s="1325"/>
      <c r="H86" s="1325"/>
      <c r="I86" s="1326"/>
      <c r="J86" s="524"/>
      <c r="K86" s="509"/>
      <c r="L86" s="568"/>
      <c r="M86" s="509"/>
      <c r="N86" s="547"/>
      <c r="O86" s="547"/>
      <c r="P86" s="61" t="s">
        <v>12</v>
      </c>
      <c r="S86" s="53"/>
      <c r="T86" s="34">
        <v>1</v>
      </c>
    </row>
    <row r="87" spans="1:20" ht="51" hidden="1" customHeight="1">
      <c r="A87" s="120"/>
      <c r="B87" s="76" t="s">
        <v>202</v>
      </c>
      <c r="C87" s="37" t="s">
        <v>186</v>
      </c>
      <c r="D87" s="47" t="s">
        <v>135</v>
      </c>
      <c r="E87" s="71"/>
      <c r="F87" s="71"/>
      <c r="G87" s="71"/>
      <c r="H87" s="71"/>
      <c r="I87" s="47" t="s">
        <v>64</v>
      </c>
      <c r="J87" s="509"/>
      <c r="K87" s="565"/>
      <c r="L87" s="569"/>
      <c r="M87" s="525"/>
      <c r="N87" s="544"/>
      <c r="O87" s="544"/>
      <c r="P87" s="304" t="s">
        <v>4</v>
      </c>
      <c r="R87" s="34">
        <v>1</v>
      </c>
      <c r="S87" s="53"/>
    </row>
    <row r="88" spans="1:20" ht="53.4" customHeight="1">
      <c r="A88" s="59"/>
      <c r="B88" s="88" t="s">
        <v>138</v>
      </c>
      <c r="C88" s="61" t="s">
        <v>139</v>
      </c>
      <c r="D88" s="1322" t="s">
        <v>140</v>
      </c>
      <c r="E88" s="71"/>
      <c r="F88" s="71"/>
      <c r="G88" s="71"/>
      <c r="H88" s="89">
        <v>35000</v>
      </c>
      <c r="I88" s="47" t="s">
        <v>686</v>
      </c>
      <c r="J88" s="525"/>
      <c r="K88" s="525"/>
      <c r="L88" s="565"/>
      <c r="M88" s="566"/>
      <c r="N88" s="544"/>
      <c r="O88" s="552">
        <v>35000</v>
      </c>
      <c r="P88" s="61" t="s">
        <v>12</v>
      </c>
      <c r="S88" s="53"/>
      <c r="T88" s="34">
        <v>1</v>
      </c>
    </row>
    <row r="89" spans="1:20" ht="52.8" customHeight="1">
      <c r="A89" s="59"/>
      <c r="B89" s="44" t="s">
        <v>138</v>
      </c>
      <c r="C89" s="61" t="s">
        <v>139</v>
      </c>
      <c r="D89" s="1323"/>
      <c r="E89" s="71"/>
      <c r="F89" s="71"/>
      <c r="G89" s="71"/>
      <c r="H89" s="89"/>
      <c r="I89" s="93" t="s">
        <v>687</v>
      </c>
      <c r="J89" s="526"/>
      <c r="K89" s="525"/>
      <c r="L89" s="565"/>
      <c r="N89" s="544"/>
      <c r="O89" s="544"/>
      <c r="P89" s="61" t="s">
        <v>12</v>
      </c>
      <c r="S89" s="53"/>
      <c r="T89" s="34">
        <v>1</v>
      </c>
    </row>
    <row r="90" spans="1:20" ht="52.5" hidden="1" customHeight="1">
      <c r="A90" s="114"/>
      <c r="B90" s="412" t="s">
        <v>147</v>
      </c>
      <c r="C90" s="37" t="s">
        <v>148</v>
      </c>
      <c r="D90" s="47" t="s">
        <v>68</v>
      </c>
      <c r="E90" s="71"/>
      <c r="F90" s="71"/>
      <c r="G90" s="71"/>
      <c r="H90" s="71"/>
      <c r="I90" s="47" t="s">
        <v>64</v>
      </c>
      <c r="J90" s="509"/>
      <c r="K90" s="565"/>
      <c r="L90" s="569"/>
      <c r="M90" s="525"/>
      <c r="N90" s="544"/>
      <c r="O90" s="544"/>
      <c r="P90" s="38" t="s">
        <v>16</v>
      </c>
      <c r="R90" s="34">
        <v>1</v>
      </c>
      <c r="S90" s="53"/>
    </row>
    <row r="91" spans="1:20" ht="52.5" hidden="1" customHeight="1">
      <c r="A91" s="114"/>
      <c r="B91" s="353" t="s">
        <v>202</v>
      </c>
      <c r="C91" s="37" t="s">
        <v>497</v>
      </c>
      <c r="D91" s="47" t="s">
        <v>56</v>
      </c>
      <c r="E91" s="71"/>
      <c r="F91" s="71"/>
      <c r="G91" s="71"/>
      <c r="H91" s="71"/>
      <c r="I91" s="47" t="s">
        <v>64</v>
      </c>
      <c r="J91" s="509"/>
      <c r="K91" s="565"/>
      <c r="L91" s="569"/>
      <c r="M91" s="525"/>
      <c r="N91" s="544"/>
      <c r="O91" s="544"/>
      <c r="P91" s="305" t="s">
        <v>6</v>
      </c>
      <c r="R91" s="34">
        <v>1</v>
      </c>
      <c r="S91" s="53"/>
    </row>
    <row r="92" spans="1:20" ht="52.5" hidden="1" customHeight="1">
      <c r="A92" s="114"/>
      <c r="B92" s="608" t="s">
        <v>202</v>
      </c>
      <c r="C92" s="37" t="s">
        <v>265</v>
      </c>
      <c r="D92" s="47" t="s">
        <v>266</v>
      </c>
      <c r="E92" s="71"/>
      <c r="F92" s="71"/>
      <c r="G92" s="71"/>
      <c r="H92" s="89">
        <v>20000</v>
      </c>
      <c r="I92" s="47" t="s">
        <v>266</v>
      </c>
      <c r="J92" s="525"/>
      <c r="K92" s="525"/>
      <c r="L92" s="565"/>
      <c r="M92" s="525"/>
      <c r="N92" s="544"/>
      <c r="O92" s="544"/>
      <c r="P92" s="305" t="s">
        <v>13</v>
      </c>
      <c r="S92" s="53"/>
      <c r="T92" s="34">
        <v>1</v>
      </c>
    </row>
    <row r="93" spans="1:20" ht="49.5" hidden="1" customHeight="1">
      <c r="A93" s="114"/>
      <c r="B93" s="44" t="s">
        <v>436</v>
      </c>
      <c r="C93" s="38" t="s">
        <v>435</v>
      </c>
      <c r="D93" s="83" t="s">
        <v>135</v>
      </c>
      <c r="E93" s="286"/>
      <c r="F93" s="286"/>
      <c r="G93" s="286"/>
      <c r="H93" s="286"/>
      <c r="I93" s="47" t="s">
        <v>56</v>
      </c>
      <c r="J93" s="509"/>
      <c r="K93" s="565"/>
      <c r="L93" s="569"/>
      <c r="M93" s="525"/>
      <c r="N93" s="544"/>
      <c r="O93" s="544"/>
      <c r="P93" s="38" t="s">
        <v>14</v>
      </c>
      <c r="R93" s="34">
        <v>1</v>
      </c>
      <c r="S93" s="53"/>
    </row>
    <row r="94" spans="1:20" ht="70.8" hidden="1" customHeight="1">
      <c r="A94" s="114"/>
      <c r="B94" s="353" t="s">
        <v>202</v>
      </c>
      <c r="C94" s="37" t="s">
        <v>207</v>
      </c>
      <c r="D94" s="76" t="s">
        <v>38</v>
      </c>
      <c r="E94" s="377"/>
      <c r="F94" s="90"/>
      <c r="G94" s="90"/>
      <c r="H94" s="90"/>
      <c r="I94" s="417" t="s">
        <v>64</v>
      </c>
      <c r="J94" s="509"/>
      <c r="K94" s="565"/>
      <c r="L94" s="568"/>
      <c r="M94" s="509"/>
      <c r="N94" s="547"/>
      <c r="O94" s="547"/>
      <c r="P94" s="305" t="s">
        <v>18</v>
      </c>
      <c r="R94" s="34">
        <v>1</v>
      </c>
      <c r="S94" s="53"/>
    </row>
    <row r="95" spans="1:20" ht="72" hidden="1" customHeight="1">
      <c r="A95" s="114"/>
      <c r="B95" s="608" t="s">
        <v>202</v>
      </c>
      <c r="C95" s="37" t="s">
        <v>505</v>
      </c>
      <c r="D95" s="47" t="s">
        <v>53</v>
      </c>
      <c r="E95" s="71"/>
      <c r="F95" s="71"/>
      <c r="G95" s="74"/>
      <c r="H95" s="71"/>
      <c r="I95" s="47" t="s">
        <v>64</v>
      </c>
      <c r="J95" s="509"/>
      <c r="K95" s="565"/>
      <c r="L95" s="569"/>
      <c r="M95" s="525"/>
      <c r="N95" s="544"/>
      <c r="O95" s="544"/>
      <c r="P95" s="305" t="s">
        <v>15</v>
      </c>
      <c r="R95" s="34">
        <v>1</v>
      </c>
      <c r="S95" s="53"/>
    </row>
    <row r="96" spans="1:20" ht="70.8" hidden="1" customHeight="1">
      <c r="A96" s="115"/>
      <c r="B96" s="44" t="s">
        <v>202</v>
      </c>
      <c r="C96" s="622"/>
      <c r="D96" s="622"/>
      <c r="E96" s="606"/>
      <c r="F96" s="71"/>
      <c r="G96" s="71"/>
      <c r="H96" s="71"/>
      <c r="I96" s="623"/>
      <c r="J96" s="624"/>
      <c r="K96" s="525"/>
      <c r="L96" s="569"/>
      <c r="M96" s="525"/>
      <c r="N96" s="544"/>
      <c r="O96" s="544"/>
      <c r="P96" s="609" t="s">
        <v>17</v>
      </c>
      <c r="S96" s="53"/>
    </row>
    <row r="97" spans="1:25" ht="80.400000000000006" hidden="1" customHeight="1">
      <c r="A97" s="114"/>
      <c r="B97" s="156" t="s">
        <v>564</v>
      </c>
      <c r="C97" s="159" t="s">
        <v>463</v>
      </c>
      <c r="D97" s="302" t="s">
        <v>456</v>
      </c>
      <c r="E97" s="403"/>
      <c r="F97" s="90"/>
      <c r="G97" s="90"/>
      <c r="H97" s="90"/>
      <c r="I97" s="415" t="s">
        <v>590</v>
      </c>
      <c r="J97" s="510"/>
      <c r="K97" s="509"/>
      <c r="L97" s="568"/>
      <c r="M97" s="565"/>
      <c r="N97" s="547"/>
      <c r="O97" s="547"/>
      <c r="P97" s="419" t="s">
        <v>17</v>
      </c>
      <c r="S97" s="53"/>
      <c r="T97" s="34">
        <v>1</v>
      </c>
    </row>
    <row r="98" spans="1:25" ht="46.8" hidden="1" customHeight="1">
      <c r="A98" s="114"/>
      <c r="B98" s="63" t="s">
        <v>221</v>
      </c>
      <c r="C98" s="65" t="s">
        <v>205</v>
      </c>
      <c r="D98" s="302" t="s">
        <v>48</v>
      </c>
      <c r="E98" s="377"/>
      <c r="F98" s="90"/>
      <c r="G98" s="90"/>
      <c r="H98" s="90"/>
      <c r="I98" s="417" t="s">
        <v>29</v>
      </c>
      <c r="J98" s="509"/>
      <c r="K98" s="565"/>
      <c r="L98" s="568"/>
      <c r="M98" s="509"/>
      <c r="N98" s="547"/>
      <c r="O98" s="547"/>
      <c r="P98" s="305" t="s">
        <v>8</v>
      </c>
      <c r="R98" s="34">
        <v>1</v>
      </c>
      <c r="S98" s="53"/>
    </row>
    <row r="99" spans="1:25" ht="81.599999999999994" hidden="1" customHeight="1">
      <c r="A99" s="114"/>
      <c r="B99" s="353" t="s">
        <v>293</v>
      </c>
      <c r="C99" s="37" t="s">
        <v>569</v>
      </c>
      <c r="D99" s="71" t="s">
        <v>280</v>
      </c>
      <c r="E99" s="71"/>
      <c r="F99" s="71"/>
      <c r="G99" s="71"/>
      <c r="H99" s="71"/>
      <c r="I99" s="71" t="s">
        <v>64</v>
      </c>
      <c r="J99" s="510"/>
      <c r="K99" s="565"/>
      <c r="L99" s="569"/>
      <c r="M99" s="505"/>
      <c r="N99" s="550"/>
      <c r="O99" s="550"/>
      <c r="P99" s="352" t="s">
        <v>7</v>
      </c>
      <c r="R99" s="34">
        <v>1</v>
      </c>
      <c r="S99" s="53"/>
    </row>
    <row r="100" spans="1:25" s="163" customFormat="1" ht="54" hidden="1" customHeight="1">
      <c r="A100" s="366"/>
      <c r="B100" s="608" t="s">
        <v>293</v>
      </c>
      <c r="C100" s="166" t="s">
        <v>559</v>
      </c>
      <c r="D100" s="168" t="s">
        <v>38</v>
      </c>
      <c r="E100" s="168"/>
      <c r="F100" s="168"/>
      <c r="G100" s="168"/>
      <c r="I100" s="168">
        <v>3.86</v>
      </c>
      <c r="J100" s="505"/>
      <c r="K100" s="505"/>
      <c r="L100" s="565"/>
      <c r="M100" s="577"/>
      <c r="N100" s="553">
        <v>2749</v>
      </c>
      <c r="O100" s="550"/>
      <c r="P100" s="354" t="s">
        <v>18</v>
      </c>
      <c r="S100" s="53"/>
      <c r="T100" s="163">
        <v>1</v>
      </c>
    </row>
    <row r="101" spans="1:25" ht="57" hidden="1" customHeight="1">
      <c r="A101" s="114"/>
      <c r="B101" s="608" t="s">
        <v>293</v>
      </c>
      <c r="C101" s="37" t="s">
        <v>375</v>
      </c>
      <c r="D101" s="47" t="s">
        <v>376</v>
      </c>
      <c r="E101" s="71"/>
      <c r="F101" s="71"/>
      <c r="G101" s="71"/>
      <c r="H101" s="89">
        <v>20000</v>
      </c>
      <c r="I101" s="47" t="s">
        <v>614</v>
      </c>
      <c r="J101" s="525"/>
      <c r="K101" s="525"/>
      <c r="L101" s="565"/>
      <c r="N101" s="544"/>
      <c r="O101" s="544"/>
      <c r="P101" s="61" t="s">
        <v>5</v>
      </c>
      <c r="S101" s="53"/>
      <c r="T101" s="34">
        <v>1</v>
      </c>
    </row>
    <row r="102" spans="1:25" ht="72.599999999999994" hidden="1" customHeight="1">
      <c r="A102" s="114"/>
      <c r="B102" s="608" t="s">
        <v>293</v>
      </c>
      <c r="C102" s="37" t="s">
        <v>377</v>
      </c>
      <c r="D102" s="47" t="s">
        <v>376</v>
      </c>
      <c r="E102" s="71"/>
      <c r="F102" s="71"/>
      <c r="G102" s="71"/>
      <c r="H102" s="71"/>
      <c r="I102" s="47" t="s">
        <v>64</v>
      </c>
      <c r="J102" s="509"/>
      <c r="K102" s="565"/>
      <c r="L102" s="569"/>
      <c r="M102" s="525"/>
      <c r="N102" s="544"/>
      <c r="O102" s="544"/>
      <c r="P102" s="61" t="s">
        <v>5</v>
      </c>
      <c r="R102" s="34">
        <v>1</v>
      </c>
      <c r="S102" s="53"/>
    </row>
    <row r="103" spans="1:25" ht="87.6" hidden="1" customHeight="1">
      <c r="A103" s="114"/>
      <c r="B103" s="44" t="s">
        <v>356</v>
      </c>
      <c r="C103" s="37" t="s">
        <v>357</v>
      </c>
      <c r="D103" s="50" t="s">
        <v>30</v>
      </c>
      <c r="E103" s="71"/>
      <c r="F103" s="71"/>
      <c r="G103" s="74"/>
      <c r="H103" s="71"/>
      <c r="I103" s="37" t="s">
        <v>643</v>
      </c>
      <c r="J103" s="527"/>
      <c r="K103" s="565"/>
      <c r="L103" s="569"/>
      <c r="M103" s="525"/>
      <c r="N103" s="544"/>
      <c r="O103" s="544"/>
      <c r="P103" s="38" t="s">
        <v>11</v>
      </c>
      <c r="R103" s="34">
        <v>1</v>
      </c>
      <c r="S103" s="53"/>
    </row>
    <row r="104" spans="1:25" ht="75" hidden="1" customHeight="1">
      <c r="A104" s="114"/>
      <c r="B104" s="436" t="s">
        <v>657</v>
      </c>
      <c r="C104" s="37" t="s">
        <v>325</v>
      </c>
      <c r="D104" s="50" t="s">
        <v>30</v>
      </c>
      <c r="E104" s="71"/>
      <c r="F104" s="71"/>
      <c r="G104" s="74"/>
      <c r="H104" s="71"/>
      <c r="I104" s="37" t="s">
        <v>643</v>
      </c>
      <c r="J104" s="528"/>
      <c r="K104" s="570"/>
      <c r="L104" s="569"/>
      <c r="M104" s="525"/>
      <c r="N104" s="544"/>
      <c r="O104" s="544"/>
      <c r="P104" s="38" t="s">
        <v>11</v>
      </c>
      <c r="R104" s="34">
        <v>1</v>
      </c>
      <c r="S104" s="53"/>
    </row>
    <row r="105" spans="1:25" ht="96" hidden="1" customHeight="1">
      <c r="A105" s="115"/>
      <c r="B105" s="44" t="s">
        <v>658</v>
      </c>
      <c r="C105" s="37" t="s">
        <v>357</v>
      </c>
      <c r="D105" s="50" t="s">
        <v>30</v>
      </c>
      <c r="E105" s="71"/>
      <c r="F105" s="71"/>
      <c r="G105" s="74"/>
      <c r="H105" s="71"/>
      <c r="I105" s="37" t="s">
        <v>643</v>
      </c>
      <c r="J105" s="505"/>
      <c r="K105" s="570"/>
      <c r="L105" s="569"/>
      <c r="M105" s="525"/>
      <c r="N105" s="544"/>
      <c r="O105" s="544"/>
      <c r="P105" s="609" t="s">
        <v>11</v>
      </c>
      <c r="R105" s="34">
        <v>1</v>
      </c>
      <c r="S105" s="53"/>
    </row>
    <row r="106" spans="1:25" ht="108" hidden="1" customHeight="1">
      <c r="A106" s="114"/>
      <c r="B106" s="157" t="s">
        <v>658</v>
      </c>
      <c r="C106" s="65" t="s">
        <v>325</v>
      </c>
      <c r="D106" s="64" t="s">
        <v>30</v>
      </c>
      <c r="E106" s="377"/>
      <c r="F106" s="90"/>
      <c r="G106" s="92"/>
      <c r="H106" s="90"/>
      <c r="I106" s="65"/>
      <c r="J106" s="510"/>
      <c r="K106" s="565"/>
      <c r="L106" s="568"/>
      <c r="M106" s="509"/>
      <c r="N106" s="547"/>
      <c r="O106" s="547"/>
      <c r="P106" s="614" t="s">
        <v>11</v>
      </c>
      <c r="R106" s="34">
        <v>1</v>
      </c>
      <c r="S106" s="53"/>
    </row>
    <row r="107" spans="1:25" ht="100.8" hidden="1" customHeight="1">
      <c r="A107" s="114"/>
      <c r="B107" s="88" t="s">
        <v>358</v>
      </c>
      <c r="C107" s="249" t="s">
        <v>473</v>
      </c>
      <c r="D107" s="50" t="s">
        <v>33</v>
      </c>
      <c r="E107" s="71"/>
      <c r="F107" s="71"/>
      <c r="G107" s="74"/>
      <c r="H107" s="71"/>
      <c r="I107" s="71" t="s">
        <v>64</v>
      </c>
      <c r="J107" s="510"/>
      <c r="K107" s="565"/>
      <c r="L107" s="567"/>
      <c r="M107" s="519"/>
      <c r="N107" s="548"/>
      <c r="O107" s="548"/>
      <c r="P107" s="191" t="s">
        <v>11</v>
      </c>
      <c r="Q107" s="146"/>
      <c r="R107" s="34">
        <v>1</v>
      </c>
      <c r="S107" s="53"/>
      <c r="V107" s="163"/>
      <c r="X107" s="163"/>
    </row>
    <row r="108" spans="1:25" ht="65.400000000000006" hidden="1" customHeight="1">
      <c r="A108" s="115"/>
      <c r="B108" s="615" t="s">
        <v>358</v>
      </c>
      <c r="C108" s="37" t="s">
        <v>325</v>
      </c>
      <c r="D108" s="64" t="s">
        <v>30</v>
      </c>
      <c r="E108" s="97"/>
      <c r="F108" s="97"/>
      <c r="G108" s="97"/>
      <c r="H108" s="290"/>
      <c r="I108" s="71" t="s">
        <v>64</v>
      </c>
      <c r="J108" s="510"/>
      <c r="K108" s="565"/>
      <c r="L108" s="568"/>
      <c r="M108" s="509"/>
      <c r="N108" s="547"/>
      <c r="O108" s="547"/>
      <c r="P108" s="612" t="s">
        <v>11</v>
      </c>
      <c r="Q108" s="146"/>
      <c r="R108" s="34">
        <v>1</v>
      </c>
      <c r="S108" s="53"/>
      <c r="V108" s="163"/>
      <c r="X108" s="163"/>
    </row>
    <row r="109" spans="1:25" ht="54" hidden="1" customHeight="1">
      <c r="A109" s="114"/>
      <c r="B109" s="88" t="s">
        <v>455</v>
      </c>
      <c r="C109" s="161" t="s">
        <v>205</v>
      </c>
      <c r="D109" s="62" t="s">
        <v>29</v>
      </c>
      <c r="F109" s="266"/>
      <c r="G109" s="266"/>
      <c r="H109" s="266"/>
      <c r="I109" s="1281" t="s">
        <v>65</v>
      </c>
      <c r="J109" s="515"/>
      <c r="K109" s="570"/>
      <c r="L109" s="569"/>
      <c r="M109" s="525"/>
      <c r="N109" s="544"/>
      <c r="O109" s="544"/>
      <c r="P109" s="304" t="s">
        <v>17</v>
      </c>
      <c r="Q109" s="146"/>
      <c r="R109" s="34">
        <v>1</v>
      </c>
      <c r="S109" s="53"/>
      <c r="V109" s="163"/>
      <c r="X109" s="163"/>
    </row>
    <row r="110" spans="1:25" ht="37.200000000000003" hidden="1" customHeight="1">
      <c r="A110" s="114"/>
      <c r="B110" s="299" t="s">
        <v>567</v>
      </c>
      <c r="C110" s="323"/>
      <c r="D110" s="301" t="s">
        <v>40</v>
      </c>
      <c r="F110" s="70"/>
      <c r="G110" s="70"/>
      <c r="H110" s="70"/>
      <c r="I110" s="1332"/>
      <c r="J110" s="507"/>
      <c r="K110" s="565"/>
      <c r="L110" s="576"/>
      <c r="M110" s="523"/>
      <c r="N110" s="546"/>
      <c r="O110" s="546"/>
      <c r="P110" s="608" t="s">
        <v>17</v>
      </c>
      <c r="Q110" s="146"/>
      <c r="R110" s="34">
        <v>1</v>
      </c>
      <c r="S110" s="53"/>
      <c r="W110" s="68">
        <f>SUM(R82:R110)</f>
        <v>20</v>
      </c>
      <c r="Y110" s="68">
        <f>SUM(T82:T110)</f>
        <v>7</v>
      </c>
    </row>
    <row r="111" spans="1:25" ht="36.75" hidden="1" customHeight="1">
      <c r="A111" s="114"/>
      <c r="B111" s="298" t="s">
        <v>554</v>
      </c>
      <c r="C111" s="322"/>
      <c r="D111" s="302" t="s">
        <v>40</v>
      </c>
      <c r="F111" s="90"/>
      <c r="G111" s="90"/>
      <c r="H111" s="90"/>
      <c r="I111" s="1282"/>
      <c r="J111" s="510"/>
      <c r="K111" s="565"/>
      <c r="L111" s="567"/>
      <c r="M111" s="519"/>
      <c r="N111" s="548"/>
      <c r="O111" s="548"/>
      <c r="P111" s="608" t="s">
        <v>17</v>
      </c>
      <c r="R111" s="34">
        <v>1</v>
      </c>
      <c r="S111" s="328"/>
      <c r="U111" s="328"/>
    </row>
    <row r="112" spans="1:25" ht="57" hidden="1" customHeight="1">
      <c r="A112" s="114"/>
      <c r="B112" s="44" t="s">
        <v>222</v>
      </c>
      <c r="C112" s="37" t="s">
        <v>223</v>
      </c>
      <c r="D112" s="47" t="s">
        <v>163</v>
      </c>
      <c r="E112" s="71"/>
      <c r="F112" s="71"/>
      <c r="G112" s="71"/>
      <c r="H112" s="71"/>
      <c r="I112" s="47" t="s">
        <v>64</v>
      </c>
      <c r="J112" s="509"/>
      <c r="K112" s="565"/>
      <c r="L112" s="569"/>
      <c r="M112" s="525"/>
      <c r="N112" s="544"/>
      <c r="O112" s="544"/>
      <c r="P112" s="38" t="s">
        <v>8</v>
      </c>
      <c r="R112" s="34">
        <v>1</v>
      </c>
      <c r="S112" s="53"/>
    </row>
    <row r="113" spans="1:24" ht="52.2" hidden="1" customHeight="1">
      <c r="A113" s="114"/>
      <c r="B113" s="322" t="s">
        <v>530</v>
      </c>
      <c r="C113" s="37" t="s">
        <v>207</v>
      </c>
      <c r="D113" s="76" t="s">
        <v>38</v>
      </c>
      <c r="E113" s="377"/>
      <c r="F113" s="90"/>
      <c r="G113" s="90"/>
      <c r="H113" s="90"/>
      <c r="I113" s="417" t="s">
        <v>64</v>
      </c>
      <c r="J113" s="509"/>
      <c r="K113" s="565"/>
      <c r="L113" s="568"/>
      <c r="M113" s="509"/>
      <c r="N113" s="547"/>
      <c r="O113" s="547"/>
      <c r="P113" s="1305" t="s">
        <v>18</v>
      </c>
      <c r="R113" s="34">
        <v>1</v>
      </c>
      <c r="S113" s="53"/>
    </row>
    <row r="114" spans="1:24" ht="51.75" hidden="1" customHeight="1">
      <c r="A114" s="114"/>
      <c r="B114" s="38" t="s">
        <v>292</v>
      </c>
      <c r="C114" s="37" t="s">
        <v>207</v>
      </c>
      <c r="D114" s="76" t="s">
        <v>38</v>
      </c>
      <c r="E114" s="71"/>
      <c r="F114" s="71"/>
      <c r="G114" s="71"/>
      <c r="H114" s="89"/>
      <c r="I114" s="47" t="s">
        <v>64</v>
      </c>
      <c r="J114" s="509"/>
      <c r="K114" s="565"/>
      <c r="L114" s="569"/>
      <c r="M114" s="525"/>
      <c r="N114" s="544"/>
      <c r="O114" s="544"/>
      <c r="P114" s="1306"/>
      <c r="R114" s="34">
        <v>1</v>
      </c>
      <c r="S114" s="53"/>
    </row>
    <row r="115" spans="1:24" ht="50.25" hidden="1" customHeight="1">
      <c r="A115" s="114"/>
      <c r="B115" s="63" t="s">
        <v>244</v>
      </c>
      <c r="C115" s="65" t="s">
        <v>246</v>
      </c>
      <c r="D115" s="302" t="s">
        <v>135</v>
      </c>
      <c r="E115" s="377"/>
      <c r="F115" s="90"/>
      <c r="G115" s="90"/>
      <c r="H115" s="90"/>
      <c r="I115" s="417" t="s">
        <v>64</v>
      </c>
      <c r="J115" s="509"/>
      <c r="K115" s="565"/>
      <c r="L115" s="568"/>
      <c r="M115" s="509"/>
      <c r="N115" s="547"/>
      <c r="O115" s="547"/>
      <c r="P115" s="61" t="s">
        <v>9</v>
      </c>
      <c r="R115" s="34">
        <v>1</v>
      </c>
      <c r="S115" s="53"/>
    </row>
    <row r="116" spans="1:24" ht="54.75" hidden="1" customHeight="1">
      <c r="A116" s="114"/>
      <c r="B116" s="44" t="s">
        <v>245</v>
      </c>
      <c r="C116" s="37" t="s">
        <v>210</v>
      </c>
      <c r="D116" s="73">
        <v>4</v>
      </c>
      <c r="E116" s="71"/>
      <c r="F116" s="71"/>
      <c r="G116" s="71"/>
      <c r="H116" s="71"/>
      <c r="I116" s="73" t="s">
        <v>64</v>
      </c>
      <c r="J116" s="529"/>
      <c r="K116" s="565"/>
      <c r="L116" s="569"/>
      <c r="M116" s="525"/>
      <c r="N116" s="544"/>
      <c r="O116" s="544"/>
      <c r="P116" s="61" t="s">
        <v>9</v>
      </c>
      <c r="R116" s="34">
        <v>1</v>
      </c>
      <c r="S116" s="53"/>
    </row>
    <row r="117" spans="1:24" ht="58.2" hidden="1" customHeight="1">
      <c r="A117" s="115"/>
      <c r="B117" s="38" t="s">
        <v>503</v>
      </c>
      <c r="C117" s="322" t="s">
        <v>425</v>
      </c>
      <c r="D117" s="71" t="s">
        <v>426</v>
      </c>
      <c r="E117" s="71"/>
      <c r="F117" s="71"/>
      <c r="G117" s="71"/>
      <c r="H117" s="71"/>
      <c r="I117" s="71" t="s">
        <v>65</v>
      </c>
      <c r="J117" s="505"/>
      <c r="K117" s="570"/>
      <c r="L117" s="569"/>
      <c r="M117" s="525"/>
      <c r="N117" s="544"/>
      <c r="O117" s="544"/>
      <c r="P117" s="37" t="s">
        <v>9</v>
      </c>
      <c r="R117" s="34">
        <v>1</v>
      </c>
      <c r="S117" s="53"/>
    </row>
    <row r="118" spans="1:24" ht="130.19999999999999" hidden="1" customHeight="1">
      <c r="A118" s="114"/>
      <c r="B118" s="80" t="s">
        <v>542</v>
      </c>
      <c r="C118" s="323" t="s">
        <v>541</v>
      </c>
      <c r="D118" s="287" t="s">
        <v>170</v>
      </c>
      <c r="E118" s="288"/>
      <c r="F118" s="288"/>
      <c r="G118" s="288"/>
      <c r="H118" s="289">
        <v>1800000</v>
      </c>
      <c r="I118" s="263" t="s">
        <v>634</v>
      </c>
      <c r="J118" s="525"/>
      <c r="K118" s="570"/>
      <c r="L118" s="569"/>
      <c r="M118" s="505"/>
      <c r="N118" s="550"/>
      <c r="O118" s="550"/>
      <c r="P118" s="276" t="s">
        <v>7</v>
      </c>
      <c r="R118" s="34">
        <v>1</v>
      </c>
      <c r="S118" s="53"/>
    </row>
    <row r="119" spans="1:24" ht="127.2" hidden="1" customHeight="1">
      <c r="A119" s="114"/>
      <c r="B119" s="277" t="s">
        <v>550</v>
      </c>
      <c r="C119" s="36"/>
      <c r="D119" s="350"/>
      <c r="E119" s="376"/>
      <c r="F119" s="70"/>
      <c r="G119" s="362"/>
      <c r="H119" s="233"/>
      <c r="I119" s="263" t="s">
        <v>634</v>
      </c>
      <c r="J119" s="523"/>
      <c r="K119" s="565"/>
      <c r="L119" s="579"/>
      <c r="M119" s="579"/>
      <c r="N119" s="554"/>
      <c r="O119" s="554"/>
      <c r="P119" s="276" t="s">
        <v>7</v>
      </c>
      <c r="R119" s="34">
        <v>1</v>
      </c>
      <c r="S119" s="53"/>
    </row>
    <row r="120" spans="1:24" ht="136.19999999999999" hidden="1" customHeight="1">
      <c r="A120" s="114"/>
      <c r="B120" s="501" t="s">
        <v>551</v>
      </c>
      <c r="C120" s="65"/>
      <c r="D120" s="490"/>
      <c r="E120" s="488"/>
      <c r="F120" s="488"/>
      <c r="G120" s="488"/>
      <c r="H120" s="488"/>
      <c r="I120" s="440" t="s">
        <v>634</v>
      </c>
      <c r="J120" s="509"/>
      <c r="K120" s="570"/>
      <c r="L120" s="569"/>
      <c r="M120" s="525"/>
      <c r="N120" s="544"/>
      <c r="O120" s="544"/>
      <c r="P120" s="276" t="s">
        <v>7</v>
      </c>
      <c r="R120" s="34">
        <v>1</v>
      </c>
      <c r="S120" s="53"/>
    </row>
    <row r="121" spans="1:24" ht="126" hidden="1" customHeight="1">
      <c r="A121" s="114"/>
      <c r="B121" s="277" t="s">
        <v>552</v>
      </c>
      <c r="C121" s="246"/>
      <c r="D121" s="416"/>
      <c r="E121" s="431"/>
      <c r="F121" s="431"/>
      <c r="G121" s="431"/>
      <c r="H121" s="431"/>
      <c r="I121" s="440" t="s">
        <v>634</v>
      </c>
      <c r="J121" s="525"/>
      <c r="K121" s="565"/>
      <c r="L121" s="568"/>
      <c r="M121" s="509"/>
      <c r="N121" s="547"/>
      <c r="O121" s="547"/>
      <c r="P121" s="276" t="s">
        <v>7</v>
      </c>
      <c r="R121" s="34">
        <v>1</v>
      </c>
      <c r="S121" s="53"/>
    </row>
    <row r="122" spans="1:24" ht="139.19999999999999" hidden="1" customHeight="1">
      <c r="A122" s="115"/>
      <c r="B122" s="268" t="s">
        <v>553</v>
      </c>
      <c r="C122" s="65"/>
      <c r="D122" s="302"/>
      <c r="E122" s="377"/>
      <c r="F122" s="90"/>
      <c r="G122" s="90"/>
      <c r="H122" s="90"/>
      <c r="I122" s="440" t="s">
        <v>634</v>
      </c>
      <c r="J122" s="509"/>
      <c r="K122" s="565"/>
      <c r="L122" s="568"/>
      <c r="M122" s="509"/>
      <c r="N122" s="547"/>
      <c r="O122" s="547"/>
      <c r="P122" s="358" t="s">
        <v>7</v>
      </c>
      <c r="R122" s="34">
        <v>1</v>
      </c>
      <c r="S122" s="53"/>
    </row>
    <row r="123" spans="1:24" ht="103.2" hidden="1" customHeight="1">
      <c r="A123" s="625"/>
      <c r="B123" s="44" t="s">
        <v>545</v>
      </c>
      <c r="C123" s="37" t="s">
        <v>278</v>
      </c>
      <c r="D123" s="47" t="s">
        <v>279</v>
      </c>
      <c r="E123" s="71"/>
      <c r="F123" s="71"/>
      <c r="G123" s="71"/>
      <c r="H123" s="71"/>
      <c r="I123" s="47" t="s">
        <v>279</v>
      </c>
      <c r="J123" s="525"/>
      <c r="K123" s="525"/>
      <c r="L123" s="565"/>
      <c r="M123" s="525"/>
      <c r="N123" s="544"/>
      <c r="O123" s="544"/>
      <c r="P123" s="358" t="s">
        <v>7</v>
      </c>
      <c r="S123" s="53"/>
      <c r="T123" s="34">
        <v>1</v>
      </c>
    </row>
    <row r="124" spans="1:24" ht="132" hidden="1" customHeight="1">
      <c r="A124" s="114"/>
      <c r="B124" s="44" t="s">
        <v>354</v>
      </c>
      <c r="C124" s="37" t="s">
        <v>207</v>
      </c>
      <c r="D124" s="47" t="s">
        <v>504</v>
      </c>
      <c r="E124" s="71"/>
      <c r="F124" s="71"/>
      <c r="G124" s="71"/>
      <c r="H124" s="71"/>
      <c r="I124" s="47" t="s">
        <v>659</v>
      </c>
      <c r="J124" s="525"/>
      <c r="K124" s="525"/>
      <c r="L124" s="565"/>
      <c r="M124" s="580"/>
      <c r="N124" s="544"/>
      <c r="O124" s="544"/>
      <c r="P124" s="61" t="s">
        <v>7</v>
      </c>
      <c r="Q124" s="146"/>
      <c r="S124" s="53"/>
      <c r="T124" s="34">
        <v>1</v>
      </c>
      <c r="V124" s="163"/>
      <c r="X124" s="163"/>
    </row>
    <row r="125" spans="1:24" ht="123.6" hidden="1" customHeight="1">
      <c r="A125" s="115"/>
      <c r="B125" s="44" t="s">
        <v>355</v>
      </c>
      <c r="C125" s="37" t="s">
        <v>207</v>
      </c>
      <c r="D125" s="47" t="s">
        <v>504</v>
      </c>
      <c r="E125" s="71"/>
      <c r="F125" s="71"/>
      <c r="G125" s="71"/>
      <c r="H125" s="89"/>
      <c r="I125" s="47" t="s">
        <v>660</v>
      </c>
      <c r="J125" s="525"/>
      <c r="K125" s="525"/>
      <c r="L125" s="565"/>
      <c r="N125" s="544"/>
      <c r="O125" s="544"/>
      <c r="P125" s="61" t="s">
        <v>7</v>
      </c>
      <c r="Q125" s="146"/>
      <c r="S125" s="451">
        <f>SUM(R83:R125)</f>
        <v>32</v>
      </c>
      <c r="T125" s="34">
        <v>1</v>
      </c>
      <c r="U125" s="451">
        <f>SUM(T83:T125)</f>
        <v>10</v>
      </c>
      <c r="V125" s="163"/>
      <c r="X125" s="163"/>
    </row>
    <row r="126" spans="1:24" ht="37.799999999999997" hidden="1" customHeight="1">
      <c r="A126" s="48" t="s">
        <v>112</v>
      </c>
      <c r="B126" s="248"/>
      <c r="C126" s="249"/>
      <c r="D126" s="62"/>
      <c r="E126" s="266"/>
      <c r="F126" s="266"/>
      <c r="G126" s="266"/>
      <c r="H126" s="266"/>
      <c r="I126" s="420"/>
      <c r="J126" s="519"/>
      <c r="K126" s="519"/>
      <c r="L126" s="567"/>
      <c r="M126" s="519"/>
      <c r="N126" s="548"/>
      <c r="O126" s="548"/>
      <c r="P126" s="191"/>
      <c r="S126" s="53"/>
    </row>
    <row r="127" spans="1:24" ht="61.8" hidden="1" customHeight="1">
      <c r="A127" s="59"/>
      <c r="B127" s="63" t="s">
        <v>506</v>
      </c>
      <c r="C127" s="322" t="s">
        <v>187</v>
      </c>
      <c r="D127" s="302" t="s">
        <v>49</v>
      </c>
      <c r="E127" s="377"/>
      <c r="F127" s="90"/>
      <c r="G127" s="90"/>
      <c r="H127" s="90"/>
      <c r="I127" s="417" t="s">
        <v>64</v>
      </c>
      <c r="J127" s="509"/>
      <c r="K127" s="565"/>
      <c r="L127" s="568"/>
      <c r="M127" s="509"/>
      <c r="N127" s="547"/>
      <c r="O127" s="547"/>
      <c r="P127" s="305" t="s">
        <v>4</v>
      </c>
      <c r="R127" s="34">
        <v>1</v>
      </c>
      <c r="S127" s="53"/>
    </row>
    <row r="128" spans="1:24" ht="60" hidden="1" customHeight="1">
      <c r="A128" s="114"/>
      <c r="B128" s="44" t="s">
        <v>281</v>
      </c>
      <c r="C128" s="37" t="s">
        <v>507</v>
      </c>
      <c r="D128" s="47" t="s">
        <v>30</v>
      </c>
      <c r="E128" s="71"/>
      <c r="F128" s="71"/>
      <c r="G128" s="71"/>
      <c r="H128" s="71"/>
      <c r="I128" s="47" t="s">
        <v>64</v>
      </c>
      <c r="J128" s="509"/>
      <c r="K128" s="565"/>
      <c r="L128" s="569"/>
      <c r="M128" s="525"/>
      <c r="N128" s="544"/>
      <c r="O128" s="544"/>
      <c r="P128" s="38" t="s">
        <v>7</v>
      </c>
      <c r="R128" s="34">
        <v>1</v>
      </c>
      <c r="S128" s="53"/>
    </row>
    <row r="129" spans="1:25" ht="91.2" hidden="1" customHeight="1">
      <c r="A129" s="114"/>
      <c r="B129" s="63" t="s">
        <v>143</v>
      </c>
      <c r="C129" s="37" t="s">
        <v>144</v>
      </c>
      <c r="D129" s="47" t="s">
        <v>56</v>
      </c>
      <c r="E129" s="71"/>
      <c r="F129" s="71"/>
      <c r="G129" s="71"/>
      <c r="H129" s="89">
        <v>6000</v>
      </c>
      <c r="I129" s="47" t="s">
        <v>64</v>
      </c>
      <c r="J129" s="509"/>
      <c r="K129" s="565"/>
      <c r="L129" s="569"/>
      <c r="M129" s="525"/>
      <c r="N129" s="544"/>
      <c r="O129" s="544"/>
      <c r="P129" s="38" t="s">
        <v>39</v>
      </c>
      <c r="R129" s="34">
        <v>1</v>
      </c>
      <c r="S129" s="53"/>
      <c r="W129" s="68">
        <f>SUM(R126:R129)</f>
        <v>3</v>
      </c>
      <c r="Y129" s="68">
        <f>SUM(T126:T129)</f>
        <v>0</v>
      </c>
    </row>
    <row r="130" spans="1:25" ht="93" hidden="1" customHeight="1">
      <c r="A130" s="115"/>
      <c r="B130" s="44" t="s">
        <v>359</v>
      </c>
      <c r="C130" s="37" t="s">
        <v>420</v>
      </c>
      <c r="D130" s="47" t="s">
        <v>52</v>
      </c>
      <c r="E130" s="71"/>
      <c r="F130" s="71"/>
      <c r="G130" s="74"/>
      <c r="H130" s="89">
        <v>10000</v>
      </c>
      <c r="I130" s="47" t="s">
        <v>52</v>
      </c>
      <c r="J130" s="525"/>
      <c r="K130" s="525"/>
      <c r="L130" s="565"/>
      <c r="M130" s="525"/>
      <c r="N130" s="544"/>
      <c r="O130" s="553">
        <v>6630</v>
      </c>
      <c r="P130" s="38" t="s">
        <v>15</v>
      </c>
      <c r="R130" s="34">
        <v>0</v>
      </c>
      <c r="S130" s="451">
        <f>SUM(R127:R130)</f>
        <v>3</v>
      </c>
      <c r="T130" s="34">
        <v>1</v>
      </c>
      <c r="U130" s="451">
        <f>SUM(T127:T130)</f>
        <v>1</v>
      </c>
    </row>
    <row r="131" spans="1:25" ht="40.799999999999997" hidden="1" customHeight="1">
      <c r="A131" s="120" t="s">
        <v>111</v>
      </c>
      <c r="B131" s="117"/>
      <c r="C131" s="249"/>
      <c r="D131" s="145"/>
      <c r="E131" s="266"/>
      <c r="F131" s="266"/>
      <c r="G131" s="266"/>
      <c r="H131" s="266"/>
      <c r="I131" s="145"/>
      <c r="J131" s="520"/>
      <c r="K131" s="519"/>
      <c r="L131" s="567"/>
      <c r="M131" s="519"/>
      <c r="N131" s="548"/>
      <c r="O131" s="548"/>
      <c r="P131" s="191"/>
      <c r="Q131" s="212"/>
      <c r="R131" s="212"/>
      <c r="S131" s="219"/>
      <c r="T131" s="212"/>
    </row>
    <row r="132" spans="1:25" ht="75.75" hidden="1" customHeight="1">
      <c r="A132" s="120"/>
      <c r="B132" s="322" t="s">
        <v>154</v>
      </c>
      <c r="C132" s="65" t="s">
        <v>155</v>
      </c>
      <c r="D132" s="90" t="s">
        <v>34</v>
      </c>
      <c r="E132" s="377"/>
      <c r="F132" s="90"/>
      <c r="G132" s="90"/>
      <c r="H132" s="90"/>
      <c r="I132" s="417" t="s">
        <v>64</v>
      </c>
      <c r="J132" s="509"/>
      <c r="K132" s="565"/>
      <c r="L132" s="568"/>
      <c r="M132" s="510"/>
      <c r="N132" s="555"/>
      <c r="O132" s="555"/>
      <c r="P132" s="65" t="s">
        <v>16</v>
      </c>
      <c r="Q132" s="212"/>
      <c r="R132" s="212">
        <v>1</v>
      </c>
      <c r="S132" s="219"/>
      <c r="T132" s="212"/>
    </row>
    <row r="133" spans="1:25" ht="101.25" hidden="1" customHeight="1">
      <c r="A133" s="120"/>
      <c r="B133" s="322" t="s">
        <v>661</v>
      </c>
      <c r="C133" s="65" t="s">
        <v>156</v>
      </c>
      <c r="D133" s="90" t="s">
        <v>32</v>
      </c>
      <c r="E133" s="377"/>
      <c r="F133" s="90"/>
      <c r="G133" s="228">
        <v>50000</v>
      </c>
      <c r="H133" s="229"/>
      <c r="I133" s="47" t="s">
        <v>64</v>
      </c>
      <c r="J133" s="509"/>
      <c r="K133" s="565"/>
      <c r="L133" s="568"/>
      <c r="M133" s="510"/>
      <c r="N133" s="555"/>
      <c r="O133" s="555"/>
      <c r="P133" s="65" t="s">
        <v>16</v>
      </c>
      <c r="R133" s="34">
        <v>1</v>
      </c>
      <c r="S133" s="53"/>
    </row>
    <row r="134" spans="1:25" ht="50.25" hidden="1" customHeight="1">
      <c r="A134" s="95"/>
      <c r="B134" s="37" t="s">
        <v>496</v>
      </c>
      <c r="C134" s="37" t="s">
        <v>188</v>
      </c>
      <c r="D134" s="47" t="s">
        <v>495</v>
      </c>
      <c r="E134" s="71"/>
      <c r="F134" s="71"/>
      <c r="G134" s="71"/>
      <c r="H134" s="71"/>
      <c r="I134" s="47" t="s">
        <v>54</v>
      </c>
      <c r="J134" s="509"/>
      <c r="K134" s="565"/>
      <c r="L134" s="569"/>
      <c r="M134" s="525"/>
      <c r="N134" s="544"/>
      <c r="O134" s="544"/>
      <c r="P134" s="37" t="s">
        <v>4</v>
      </c>
      <c r="R134" s="34">
        <v>1</v>
      </c>
      <c r="S134" s="53"/>
    </row>
    <row r="135" spans="1:25" ht="133.80000000000001" hidden="1" customHeight="1">
      <c r="A135" s="95"/>
      <c r="B135" s="77" t="s">
        <v>360</v>
      </c>
      <c r="C135" s="65" t="s">
        <v>189</v>
      </c>
      <c r="D135" s="302" t="s">
        <v>49</v>
      </c>
      <c r="E135" s="377"/>
      <c r="F135" s="90"/>
      <c r="G135" s="90"/>
      <c r="H135" s="90"/>
      <c r="I135" s="47" t="s">
        <v>64</v>
      </c>
      <c r="J135" s="509"/>
      <c r="K135" s="565"/>
      <c r="L135" s="568"/>
      <c r="M135" s="509"/>
      <c r="N135" s="547"/>
      <c r="O135" s="547"/>
      <c r="P135" s="37" t="s">
        <v>4</v>
      </c>
      <c r="R135" s="34">
        <v>1</v>
      </c>
      <c r="S135" s="53"/>
    </row>
    <row r="136" spans="1:25" ht="57" hidden="1" customHeight="1">
      <c r="A136" s="95"/>
      <c r="B136" s="38" t="s">
        <v>247</v>
      </c>
      <c r="C136" s="37" t="s">
        <v>248</v>
      </c>
      <c r="D136" s="47" t="s">
        <v>55</v>
      </c>
      <c r="E136" s="71"/>
      <c r="F136" s="71"/>
      <c r="G136" s="71"/>
      <c r="H136" s="89">
        <v>40000</v>
      </c>
      <c r="I136" s="47" t="s">
        <v>65</v>
      </c>
      <c r="J136" s="509"/>
      <c r="K136" s="565"/>
      <c r="L136" s="569"/>
      <c r="M136" s="525"/>
      <c r="N136" s="544"/>
      <c r="O136" s="544"/>
      <c r="P136" s="38" t="s">
        <v>9</v>
      </c>
      <c r="R136" s="34">
        <v>1</v>
      </c>
      <c r="S136" s="53"/>
    </row>
    <row r="137" spans="1:25" ht="78.599999999999994" hidden="1" customHeight="1">
      <c r="A137" s="95"/>
      <c r="B137" s="38" t="s">
        <v>294</v>
      </c>
      <c r="C137" s="96" t="s">
        <v>508</v>
      </c>
      <c r="D137" s="47" t="s">
        <v>295</v>
      </c>
      <c r="E137" s="71"/>
      <c r="F137" s="71"/>
      <c r="G137" s="71"/>
      <c r="H137" s="89"/>
      <c r="I137" s="47" t="s">
        <v>64</v>
      </c>
      <c r="J137" s="509"/>
      <c r="K137" s="565"/>
      <c r="L137" s="569"/>
      <c r="M137" s="525"/>
      <c r="N137" s="544"/>
      <c r="O137" s="544"/>
      <c r="P137" s="38" t="s">
        <v>18</v>
      </c>
      <c r="R137" s="34">
        <v>1</v>
      </c>
      <c r="S137" s="53"/>
    </row>
    <row r="138" spans="1:25" ht="84" hidden="1" customHeight="1">
      <c r="A138" s="95"/>
      <c r="B138" s="44" t="s">
        <v>316</v>
      </c>
      <c r="C138" s="37" t="s">
        <v>317</v>
      </c>
      <c r="D138" s="47" t="s">
        <v>35</v>
      </c>
      <c r="E138" s="75"/>
      <c r="F138" s="75"/>
      <c r="G138" s="75"/>
      <c r="H138" s="75"/>
      <c r="I138" s="47" t="s">
        <v>624</v>
      </c>
      <c r="J138" s="509"/>
      <c r="K138" s="565"/>
      <c r="L138" s="569"/>
      <c r="M138" s="525"/>
      <c r="N138" s="544"/>
      <c r="O138" s="544"/>
      <c r="P138" s="38" t="s">
        <v>39</v>
      </c>
      <c r="R138" s="34">
        <v>1</v>
      </c>
      <c r="S138" s="53"/>
    </row>
    <row r="139" spans="1:25" ht="87.6" hidden="1" customHeight="1">
      <c r="A139" s="119"/>
      <c r="B139" s="609" t="s">
        <v>326</v>
      </c>
      <c r="C139" s="65" t="s">
        <v>662</v>
      </c>
      <c r="D139" s="611" t="s">
        <v>43</v>
      </c>
      <c r="E139" s="606"/>
      <c r="F139" s="606"/>
      <c r="G139" s="606"/>
      <c r="H139" s="606"/>
      <c r="I139" s="47" t="s">
        <v>64</v>
      </c>
      <c r="J139" s="509"/>
      <c r="K139" s="565"/>
      <c r="L139" s="568"/>
      <c r="M139" s="509"/>
      <c r="N139" s="547"/>
      <c r="O139" s="547"/>
      <c r="P139" s="609" t="s">
        <v>11</v>
      </c>
      <c r="R139" s="34">
        <v>1</v>
      </c>
      <c r="S139" s="53"/>
    </row>
    <row r="140" spans="1:25" ht="55.5" hidden="1" customHeight="1">
      <c r="A140" s="114"/>
      <c r="B140" s="609" t="s">
        <v>378</v>
      </c>
      <c r="C140" s="65" t="s">
        <v>375</v>
      </c>
      <c r="D140" s="611" t="s">
        <v>376</v>
      </c>
      <c r="E140" s="606"/>
      <c r="F140" s="606"/>
      <c r="G140" s="606"/>
      <c r="H140" s="98">
        <v>20000</v>
      </c>
      <c r="I140" s="626" t="s">
        <v>65</v>
      </c>
      <c r="J140" s="530"/>
      <c r="K140" s="565"/>
      <c r="L140" s="568"/>
      <c r="M140" s="509"/>
      <c r="N140" s="547"/>
      <c r="O140" s="547"/>
      <c r="P140" s="609" t="s">
        <v>5</v>
      </c>
      <c r="R140" s="34">
        <v>1</v>
      </c>
      <c r="S140" s="53"/>
    </row>
    <row r="141" spans="1:25" ht="51" hidden="1" customHeight="1">
      <c r="A141" s="114"/>
      <c r="B141" s="618" t="s">
        <v>378</v>
      </c>
      <c r="C141" s="65" t="s">
        <v>377</v>
      </c>
      <c r="D141" s="302" t="s">
        <v>376</v>
      </c>
      <c r="E141" s="377"/>
      <c r="F141" s="90"/>
      <c r="G141" s="90"/>
      <c r="H141" s="90"/>
      <c r="I141" s="424" t="s">
        <v>65</v>
      </c>
      <c r="J141" s="530"/>
      <c r="K141" s="565"/>
      <c r="L141" s="568"/>
      <c r="M141" s="509"/>
      <c r="N141" s="547"/>
      <c r="O141" s="547"/>
      <c r="P141" s="38" t="s">
        <v>5</v>
      </c>
      <c r="R141" s="34">
        <v>1</v>
      </c>
      <c r="S141" s="53"/>
      <c r="W141" s="68">
        <f>SUM(R131:R141)</f>
        <v>10</v>
      </c>
      <c r="Y141" s="68">
        <f>SUM(T131:T141)</f>
        <v>0</v>
      </c>
    </row>
    <row r="142" spans="1:25" ht="73.8" hidden="1" customHeight="1">
      <c r="A142" s="115"/>
      <c r="B142" s="38" t="s">
        <v>509</v>
      </c>
      <c r="C142" s="44" t="s">
        <v>437</v>
      </c>
      <c r="D142" s="47" t="s">
        <v>438</v>
      </c>
      <c r="E142" s="71"/>
      <c r="F142" s="71"/>
      <c r="G142" s="71"/>
      <c r="H142" s="71"/>
      <c r="I142" s="47" t="s">
        <v>64</v>
      </c>
      <c r="J142" s="525"/>
      <c r="K142" s="570"/>
      <c r="L142" s="569"/>
      <c r="M142" s="525"/>
      <c r="N142" s="544"/>
      <c r="O142" s="544"/>
      <c r="P142" s="94" t="s">
        <v>14</v>
      </c>
      <c r="R142" s="34">
        <v>1</v>
      </c>
      <c r="S142" s="451">
        <f>SUM(R132:R142)</f>
        <v>11</v>
      </c>
      <c r="U142" s="451">
        <f>SUM(T132:T142)</f>
        <v>0</v>
      </c>
    </row>
    <row r="143" spans="1:25" ht="27.6" hidden="1" customHeight="1">
      <c r="A143" s="48" t="s">
        <v>119</v>
      </c>
      <c r="B143" s="242"/>
      <c r="C143" s="249"/>
      <c r="D143" s="62"/>
      <c r="E143" s="266"/>
      <c r="F143" s="266"/>
      <c r="G143" s="266"/>
      <c r="H143" s="266"/>
      <c r="I143" s="420"/>
      <c r="J143" s="519"/>
      <c r="K143" s="519"/>
      <c r="L143" s="567"/>
      <c r="M143" s="519"/>
      <c r="N143" s="548"/>
      <c r="O143" s="548"/>
      <c r="P143" s="191"/>
      <c r="S143" s="53"/>
    </row>
    <row r="144" spans="1:25" ht="106.2" hidden="1" customHeight="1">
      <c r="A144" s="59"/>
      <c r="B144" s="322" t="s">
        <v>361</v>
      </c>
      <c r="C144" s="322" t="s">
        <v>190</v>
      </c>
      <c r="D144" s="63" t="s">
        <v>191</v>
      </c>
      <c r="E144" s="377"/>
      <c r="F144" s="90"/>
      <c r="G144" s="90"/>
      <c r="H144" s="90"/>
      <c r="I144" s="417" t="s">
        <v>64</v>
      </c>
      <c r="J144" s="509"/>
      <c r="K144" s="565"/>
      <c r="L144" s="568"/>
      <c r="M144" s="509"/>
      <c r="N144" s="547"/>
      <c r="O144" s="547"/>
      <c r="P144" s="305" t="s">
        <v>4</v>
      </c>
      <c r="R144" s="34">
        <v>1</v>
      </c>
      <c r="S144" s="53"/>
    </row>
    <row r="145" spans="1:25" ht="75" hidden="1" customHeight="1">
      <c r="A145" s="59"/>
      <c r="B145" s="38" t="s">
        <v>224</v>
      </c>
      <c r="C145" s="37" t="s">
        <v>225</v>
      </c>
      <c r="D145" s="47" t="s">
        <v>46</v>
      </c>
      <c r="E145" s="71"/>
      <c r="F145" s="71"/>
      <c r="G145" s="71"/>
      <c r="H145" s="71"/>
      <c r="I145" s="47" t="s">
        <v>64</v>
      </c>
      <c r="J145" s="509"/>
      <c r="K145" s="565"/>
      <c r="L145" s="569"/>
      <c r="M145" s="525"/>
      <c r="N145" s="544"/>
      <c r="O145" s="544"/>
      <c r="P145" s="38" t="s">
        <v>8</v>
      </c>
      <c r="R145" s="34">
        <v>1</v>
      </c>
      <c r="S145" s="53"/>
    </row>
    <row r="146" spans="1:25" ht="75" hidden="1" customHeight="1">
      <c r="A146" s="59"/>
      <c r="B146" s="38" t="s">
        <v>249</v>
      </c>
      <c r="C146" s="37" t="s">
        <v>250</v>
      </c>
      <c r="D146" s="47" t="s">
        <v>43</v>
      </c>
      <c r="E146" s="71"/>
      <c r="F146" s="71"/>
      <c r="G146" s="71"/>
      <c r="H146" s="71"/>
      <c r="I146" s="47" t="s">
        <v>65</v>
      </c>
      <c r="J146" s="509"/>
      <c r="K146" s="565"/>
      <c r="L146" s="569"/>
      <c r="M146" s="525"/>
      <c r="N146" s="544"/>
      <c r="O146" s="544"/>
      <c r="P146" s="38" t="s">
        <v>9</v>
      </c>
      <c r="Q146" s="163"/>
      <c r="R146" s="163">
        <v>1</v>
      </c>
      <c r="S146" s="207"/>
      <c r="T146" s="163"/>
    </row>
    <row r="147" spans="1:25" ht="55.8" hidden="1" customHeight="1">
      <c r="A147" s="206"/>
      <c r="B147" s="465" t="s">
        <v>169</v>
      </c>
      <c r="C147" s="224" t="s">
        <v>527</v>
      </c>
      <c r="D147" s="202" t="s">
        <v>30</v>
      </c>
      <c r="E147" s="402"/>
      <c r="F147" s="202"/>
      <c r="G147" s="202"/>
      <c r="H147" s="202"/>
      <c r="I147" s="209" t="s">
        <v>64</v>
      </c>
      <c r="J147" s="510"/>
      <c r="K147" s="565"/>
      <c r="L147" s="505"/>
      <c r="M147" s="505"/>
      <c r="N147" s="550"/>
      <c r="O147" s="550"/>
      <c r="P147" s="463" t="s">
        <v>17</v>
      </c>
      <c r="R147" s="34">
        <v>1</v>
      </c>
      <c r="W147" s="68"/>
      <c r="Y147" s="68"/>
    </row>
    <row r="148" spans="1:25" ht="51.6" hidden="1" customHeight="1">
      <c r="A148" s="206"/>
      <c r="B148" s="465" t="s">
        <v>169</v>
      </c>
      <c r="C148" s="199" t="s">
        <v>663</v>
      </c>
      <c r="D148" s="464" t="s">
        <v>170</v>
      </c>
      <c r="E148" s="402"/>
      <c r="F148" s="202"/>
      <c r="G148" s="202"/>
      <c r="H148" s="202"/>
      <c r="I148" s="168" t="s">
        <v>64</v>
      </c>
      <c r="J148" s="505"/>
      <c r="K148" s="570"/>
      <c r="L148" s="505"/>
      <c r="M148" s="505"/>
      <c r="N148" s="550"/>
      <c r="O148" s="550"/>
      <c r="P148" s="463" t="s">
        <v>17</v>
      </c>
      <c r="R148" s="146">
        <v>1</v>
      </c>
      <c r="W148" s="68"/>
      <c r="Y148" s="68"/>
    </row>
    <row r="149" spans="1:25" ht="154.80000000000001" hidden="1" customHeight="1">
      <c r="A149" s="466"/>
      <c r="B149" s="166" t="s">
        <v>664</v>
      </c>
      <c r="C149" s="199" t="s">
        <v>164</v>
      </c>
      <c r="D149" s="168" t="s">
        <v>665</v>
      </c>
      <c r="E149" s="402"/>
      <c r="F149" s="202"/>
      <c r="G149" s="202"/>
      <c r="H149" s="202"/>
      <c r="I149" s="168" t="s">
        <v>666</v>
      </c>
      <c r="J149" s="505"/>
      <c r="K149" s="570"/>
      <c r="L149" s="505"/>
      <c r="M149" s="505"/>
      <c r="N149" s="550"/>
      <c r="O149" s="550"/>
      <c r="P149" s="467" t="s">
        <v>7</v>
      </c>
      <c r="R149" s="146">
        <v>1</v>
      </c>
      <c r="S149" s="451">
        <f>SUM(R144:R149)</f>
        <v>6</v>
      </c>
      <c r="U149" s="451">
        <f>SUM(T144:T149)</f>
        <v>0</v>
      </c>
      <c r="W149" s="68"/>
      <c r="Y149" s="68"/>
    </row>
    <row r="150" spans="1:25" ht="24" hidden="1" customHeight="1">
      <c r="A150" s="187" t="s">
        <v>125</v>
      </c>
      <c r="B150" s="240"/>
      <c r="C150" s="260"/>
      <c r="D150" s="247"/>
      <c r="E150" s="459"/>
      <c r="F150" s="459"/>
      <c r="G150" s="459"/>
      <c r="H150" s="459"/>
      <c r="I150" s="247"/>
      <c r="J150" s="531"/>
      <c r="K150" s="523"/>
      <c r="L150" s="576"/>
      <c r="M150" s="523"/>
      <c r="N150" s="546"/>
      <c r="O150" s="546"/>
      <c r="P150" s="191"/>
    </row>
    <row r="151" spans="1:25" ht="27" hidden="1" customHeight="1">
      <c r="A151" s="107" t="s">
        <v>120</v>
      </c>
      <c r="B151" s="157"/>
      <c r="C151" s="36"/>
      <c r="D151" s="250"/>
      <c r="E151" s="376"/>
      <c r="F151" s="70"/>
      <c r="G151" s="70"/>
      <c r="H151" s="70"/>
      <c r="I151" s="250"/>
      <c r="J151" s="532"/>
      <c r="K151" s="523"/>
      <c r="L151" s="576"/>
      <c r="M151" s="523"/>
      <c r="N151" s="546"/>
      <c r="O151" s="546"/>
      <c r="P151" s="141"/>
    </row>
    <row r="152" spans="1:25" ht="55.2" hidden="1" customHeight="1">
      <c r="A152" s="107"/>
      <c r="B152" s="322" t="s">
        <v>157</v>
      </c>
      <c r="C152" s="65" t="s">
        <v>158</v>
      </c>
      <c r="D152" s="90" t="s">
        <v>32</v>
      </c>
      <c r="E152" s="377"/>
      <c r="F152" s="90"/>
      <c r="G152" s="228">
        <v>50000</v>
      </c>
      <c r="H152" s="229"/>
      <c r="I152" s="417" t="s">
        <v>64</v>
      </c>
      <c r="J152" s="509"/>
      <c r="K152" s="565"/>
      <c r="L152" s="568"/>
      <c r="M152" s="510"/>
      <c r="N152" s="555"/>
      <c r="O152" s="555"/>
      <c r="P152" s="456" t="s">
        <v>16</v>
      </c>
      <c r="Q152" s="212"/>
      <c r="R152" s="212">
        <v>1</v>
      </c>
      <c r="S152" s="219"/>
      <c r="T152" s="212"/>
      <c r="U152" s="212"/>
    </row>
    <row r="153" spans="1:25" ht="74.400000000000006" hidden="1" customHeight="1">
      <c r="A153" s="107"/>
      <c r="B153" s="38" t="s">
        <v>523</v>
      </c>
      <c r="C153" s="37" t="s">
        <v>159</v>
      </c>
      <c r="D153" s="197">
        <v>4</v>
      </c>
      <c r="E153" s="71"/>
      <c r="F153" s="71"/>
      <c r="G153" s="144">
        <v>100000</v>
      </c>
      <c r="H153" s="220"/>
      <c r="I153" s="47" t="s">
        <v>64</v>
      </c>
      <c r="J153" s="509"/>
      <c r="K153" s="565"/>
      <c r="L153" s="569"/>
      <c r="M153" s="505"/>
      <c r="N153" s="550"/>
      <c r="O153" s="550"/>
      <c r="P153" s="483" t="s">
        <v>16</v>
      </c>
      <c r="Q153" s="212"/>
      <c r="R153" s="212">
        <v>1</v>
      </c>
      <c r="S153" s="219"/>
      <c r="T153" s="212"/>
      <c r="U153" s="212"/>
    </row>
    <row r="154" spans="1:25" ht="69" hidden="1" customHeight="1">
      <c r="A154" s="107"/>
      <c r="B154" s="322" t="s">
        <v>555</v>
      </c>
      <c r="C154" s="37" t="s">
        <v>159</v>
      </c>
      <c r="D154" s="196">
        <v>4</v>
      </c>
      <c r="E154" s="377"/>
      <c r="F154" s="90"/>
      <c r="G154" s="142">
        <v>60000</v>
      </c>
      <c r="H154" s="90"/>
      <c r="I154" s="47" t="s">
        <v>64</v>
      </c>
      <c r="J154" s="509"/>
      <c r="K154" s="565"/>
      <c r="L154" s="568"/>
      <c r="M154" s="510"/>
      <c r="N154" s="555"/>
      <c r="O154" s="555"/>
      <c r="P154" s="608" t="s">
        <v>16</v>
      </c>
      <c r="R154" s="34">
        <v>1</v>
      </c>
      <c r="S154" s="54"/>
    </row>
    <row r="155" spans="1:25" s="163" customFormat="1" ht="86.4" hidden="1" customHeight="1">
      <c r="A155" s="107"/>
      <c r="B155" s="44" t="s">
        <v>160</v>
      </c>
      <c r="C155" s="37" t="s">
        <v>286</v>
      </c>
      <c r="D155" s="73" t="s">
        <v>32</v>
      </c>
      <c r="E155" s="71"/>
      <c r="F155" s="71"/>
      <c r="G155" s="116">
        <v>60000</v>
      </c>
      <c r="H155" s="71"/>
      <c r="I155" s="47" t="s">
        <v>64</v>
      </c>
      <c r="J155" s="509"/>
      <c r="K155" s="565"/>
      <c r="L155" s="569"/>
      <c r="M155" s="525"/>
      <c r="N155" s="544"/>
      <c r="O155" s="544"/>
      <c r="P155" s="608" t="s">
        <v>16</v>
      </c>
      <c r="R155" s="163">
        <v>1</v>
      </c>
      <c r="S155" s="221"/>
    </row>
    <row r="156" spans="1:25" ht="64.2" hidden="1" customHeight="1">
      <c r="A156" s="107"/>
      <c r="B156" s="157" t="s">
        <v>574</v>
      </c>
      <c r="C156" s="37" t="s">
        <v>152</v>
      </c>
      <c r="D156" s="47" t="s">
        <v>35</v>
      </c>
      <c r="E156" s="71"/>
      <c r="F156" s="71"/>
      <c r="G156" s="71"/>
      <c r="H156" s="71"/>
      <c r="I156" s="47" t="s">
        <v>64</v>
      </c>
      <c r="J156" s="509"/>
      <c r="K156" s="565"/>
      <c r="L156" s="569"/>
      <c r="M156" s="525"/>
      <c r="N156" s="544"/>
      <c r="O156" s="544"/>
      <c r="P156" s="435" t="s">
        <v>16</v>
      </c>
      <c r="R156" s="34">
        <v>1</v>
      </c>
      <c r="S156" s="54"/>
    </row>
    <row r="157" spans="1:25" ht="67.8" hidden="1" customHeight="1">
      <c r="A157" s="95"/>
      <c r="B157" s="157" t="s">
        <v>574</v>
      </c>
      <c r="C157" s="37" t="s">
        <v>203</v>
      </c>
      <c r="D157" s="302" t="s">
        <v>30</v>
      </c>
      <c r="E157" s="377"/>
      <c r="F157" s="90"/>
      <c r="G157" s="90"/>
      <c r="H157" s="90"/>
      <c r="I157" s="47" t="s">
        <v>64</v>
      </c>
      <c r="J157" s="509"/>
      <c r="K157" s="565"/>
      <c r="L157" s="568"/>
      <c r="M157" s="509"/>
      <c r="N157" s="547"/>
      <c r="O157" s="547"/>
      <c r="P157" s="38" t="s">
        <v>6</v>
      </c>
      <c r="R157" s="34">
        <v>1</v>
      </c>
      <c r="S157" s="54"/>
    </row>
    <row r="158" spans="1:25" ht="72.599999999999994" hidden="1" customHeight="1">
      <c r="A158" s="107"/>
      <c r="B158" s="157" t="s">
        <v>574</v>
      </c>
      <c r="C158" s="37" t="s">
        <v>203</v>
      </c>
      <c r="D158" s="47" t="s">
        <v>32</v>
      </c>
      <c r="E158" s="71"/>
      <c r="F158" s="71"/>
      <c r="G158" s="71"/>
      <c r="H158" s="71"/>
      <c r="I158" s="47" t="s">
        <v>64</v>
      </c>
      <c r="J158" s="509"/>
      <c r="K158" s="565"/>
      <c r="L158" s="569"/>
      <c r="M158" s="525"/>
      <c r="N158" s="544"/>
      <c r="O158" s="544"/>
      <c r="P158" s="38" t="s">
        <v>8</v>
      </c>
      <c r="R158" s="34">
        <v>1</v>
      </c>
      <c r="S158" s="54"/>
    </row>
    <row r="159" spans="1:25" ht="90" hidden="1" customHeight="1">
      <c r="A159" s="107"/>
      <c r="B159" s="157" t="s">
        <v>574</v>
      </c>
      <c r="C159" s="37" t="s">
        <v>318</v>
      </c>
      <c r="D159" s="47" t="s">
        <v>35</v>
      </c>
      <c r="E159" s="75"/>
      <c r="F159" s="75"/>
      <c r="G159" s="75"/>
      <c r="H159" s="75"/>
      <c r="I159" s="47" t="s">
        <v>613</v>
      </c>
      <c r="J159" s="509"/>
      <c r="K159" s="565"/>
      <c r="L159" s="569"/>
      <c r="M159" s="525"/>
      <c r="N159" s="544"/>
      <c r="O159" s="544"/>
      <c r="P159" s="38" t="s">
        <v>39</v>
      </c>
      <c r="R159" s="34">
        <v>1</v>
      </c>
      <c r="S159" s="54"/>
    </row>
    <row r="160" spans="1:25" ht="64.8" hidden="1" customHeight="1">
      <c r="A160" s="67"/>
      <c r="B160" s="619" t="s">
        <v>574</v>
      </c>
      <c r="C160" s="37" t="s">
        <v>393</v>
      </c>
      <c r="D160" s="71" t="s">
        <v>151</v>
      </c>
      <c r="E160" s="404"/>
      <c r="F160" s="404"/>
      <c r="G160" s="405"/>
      <c r="H160" s="404"/>
      <c r="I160" s="71" t="s">
        <v>64</v>
      </c>
      <c r="J160" s="510"/>
      <c r="K160" s="565"/>
      <c r="L160" s="571"/>
      <c r="M160" s="572"/>
      <c r="N160" s="551"/>
      <c r="O160" s="551"/>
      <c r="P160" s="38" t="s">
        <v>11</v>
      </c>
      <c r="R160" s="34">
        <v>1</v>
      </c>
      <c r="S160" s="54"/>
    </row>
    <row r="161" spans="1:25" ht="69.599999999999994" hidden="1" customHeight="1">
      <c r="A161" s="107"/>
      <c r="B161" s="619" t="s">
        <v>574</v>
      </c>
      <c r="C161" s="65" t="s">
        <v>390</v>
      </c>
      <c r="D161" s="400" t="s">
        <v>329</v>
      </c>
      <c r="E161" s="223"/>
      <c r="F161" s="223"/>
      <c r="G161" s="223"/>
      <c r="H161" s="223"/>
      <c r="I161" s="606" t="s">
        <v>64</v>
      </c>
      <c r="J161" s="510"/>
      <c r="K161" s="565"/>
      <c r="L161" s="581"/>
      <c r="M161" s="582"/>
      <c r="N161" s="556"/>
      <c r="O161" s="556"/>
      <c r="P161" s="609" t="s">
        <v>11</v>
      </c>
      <c r="R161" s="34">
        <v>1</v>
      </c>
      <c r="S161" s="54"/>
    </row>
    <row r="162" spans="1:25" ht="51.75" hidden="1" customHeight="1">
      <c r="A162" s="107"/>
      <c r="B162" s="619" t="s">
        <v>574</v>
      </c>
      <c r="C162" s="321" t="s">
        <v>441</v>
      </c>
      <c r="D162" s="162" t="s">
        <v>32</v>
      </c>
      <c r="E162" s="71"/>
      <c r="F162" s="71"/>
      <c r="G162" s="71"/>
      <c r="H162" s="71"/>
      <c r="I162" s="162" t="s">
        <v>37</v>
      </c>
      <c r="J162" s="533"/>
      <c r="K162" s="565"/>
      <c r="L162" s="569"/>
      <c r="M162" s="525"/>
      <c r="N162" s="544"/>
      <c r="O162" s="544"/>
      <c r="P162" s="38" t="s">
        <v>14</v>
      </c>
      <c r="R162" s="34">
        <v>1</v>
      </c>
      <c r="S162" s="54"/>
    </row>
    <row r="163" spans="1:25" ht="51.75" hidden="1" customHeight="1">
      <c r="A163" s="107"/>
      <c r="B163" s="619" t="s">
        <v>574</v>
      </c>
      <c r="C163" s="148" t="s">
        <v>462</v>
      </c>
      <c r="D163" s="47" t="s">
        <v>32</v>
      </c>
      <c r="F163" s="71"/>
      <c r="G163" s="71"/>
      <c r="H163" s="71"/>
      <c r="I163" s="71" t="s">
        <v>591</v>
      </c>
      <c r="J163" s="510"/>
      <c r="K163" s="565"/>
      <c r="L163" s="569"/>
      <c r="M163" s="525"/>
      <c r="N163" s="544"/>
      <c r="O163" s="544"/>
      <c r="P163" s="38" t="s">
        <v>17</v>
      </c>
      <c r="R163" s="34">
        <v>1</v>
      </c>
      <c r="S163" s="54"/>
    </row>
    <row r="164" spans="1:25" ht="76.8" hidden="1" customHeight="1">
      <c r="A164" s="107"/>
      <c r="B164" s="619" t="s">
        <v>574</v>
      </c>
      <c r="C164" s="76" t="s">
        <v>203</v>
      </c>
      <c r="D164" s="47" t="s">
        <v>35</v>
      </c>
      <c r="E164" s="47"/>
      <c r="F164" s="47"/>
      <c r="G164" s="83"/>
      <c r="H164" s="83"/>
      <c r="I164" s="47" t="s">
        <v>667</v>
      </c>
      <c r="J164" s="509"/>
      <c r="K164" s="565"/>
      <c r="L164" s="525"/>
      <c r="M164" s="525"/>
      <c r="N164" s="544"/>
      <c r="O164" s="544"/>
      <c r="P164" s="84" t="s">
        <v>15</v>
      </c>
      <c r="R164" s="34">
        <v>1</v>
      </c>
      <c r="S164" s="54"/>
      <c r="W164" s="68"/>
      <c r="Y164" s="68"/>
    </row>
    <row r="165" spans="1:25" ht="87.6" hidden="1" customHeight="1">
      <c r="A165" s="107"/>
      <c r="B165" s="82" t="s">
        <v>387</v>
      </c>
      <c r="C165" s="65" t="s">
        <v>282</v>
      </c>
      <c r="D165" s="302" t="s">
        <v>151</v>
      </c>
      <c r="E165" s="377"/>
      <c r="F165" s="90"/>
      <c r="G165" s="90"/>
      <c r="H165" s="90"/>
      <c r="I165" s="417" t="s">
        <v>151</v>
      </c>
      <c r="J165" s="509"/>
      <c r="K165" s="509"/>
      <c r="L165" s="565"/>
      <c r="M165" s="509"/>
      <c r="N165" s="547"/>
      <c r="O165" s="547"/>
      <c r="P165" s="305" t="s">
        <v>7</v>
      </c>
      <c r="S165" s="54"/>
      <c r="T165" s="34">
        <v>1</v>
      </c>
    </row>
    <row r="166" spans="1:25" ht="78.599999999999994" hidden="1" customHeight="1">
      <c r="A166" s="95"/>
      <c r="B166" s="38" t="s">
        <v>296</v>
      </c>
      <c r="C166" s="37" t="s">
        <v>297</v>
      </c>
      <c r="D166" s="47" t="s">
        <v>298</v>
      </c>
      <c r="E166" s="71"/>
      <c r="F166" s="71"/>
      <c r="G166" s="71"/>
      <c r="H166" s="71"/>
      <c r="I166" s="47" t="s">
        <v>617</v>
      </c>
      <c r="J166" s="509"/>
      <c r="K166" s="565"/>
      <c r="L166" s="569"/>
      <c r="M166" s="525"/>
      <c r="N166" s="544"/>
      <c r="O166" s="544"/>
      <c r="P166" s="38" t="s">
        <v>18</v>
      </c>
      <c r="R166" s="34">
        <v>1</v>
      </c>
      <c r="S166" s="54"/>
    </row>
    <row r="167" spans="1:25" ht="55.2" hidden="1" customHeight="1">
      <c r="A167" s="107"/>
      <c r="B167" s="364" t="s">
        <v>539</v>
      </c>
      <c r="C167" s="166" t="s">
        <v>531</v>
      </c>
      <c r="D167" s="167" t="s">
        <v>510</v>
      </c>
      <c r="E167" s="168"/>
      <c r="F167" s="168"/>
      <c r="G167" s="168"/>
      <c r="H167" s="168"/>
      <c r="I167" s="415" t="s">
        <v>64</v>
      </c>
      <c r="J167" s="510"/>
      <c r="K167" s="565"/>
      <c r="L167" s="569"/>
      <c r="M167" s="525"/>
      <c r="N167" s="544"/>
      <c r="O167" s="544"/>
      <c r="P167" s="199" t="s">
        <v>6</v>
      </c>
      <c r="Q167" s="91"/>
      <c r="R167" s="34">
        <v>1</v>
      </c>
      <c r="S167" s="54"/>
    </row>
    <row r="168" spans="1:25" ht="61.2" hidden="1" customHeight="1">
      <c r="A168" s="107"/>
      <c r="B168" s="364" t="s">
        <v>539</v>
      </c>
      <c r="C168" s="65" t="s">
        <v>540</v>
      </c>
      <c r="D168" s="302" t="s">
        <v>30</v>
      </c>
      <c r="F168" s="90"/>
      <c r="G168" s="90"/>
      <c r="H168" s="90"/>
      <c r="I168" s="415" t="s">
        <v>64</v>
      </c>
      <c r="J168" s="510"/>
      <c r="K168" s="565"/>
      <c r="L168" s="568"/>
      <c r="M168" s="509"/>
      <c r="N168" s="547"/>
      <c r="O168" s="547"/>
      <c r="P168" s="305" t="s">
        <v>17</v>
      </c>
      <c r="R168" s="34">
        <v>1</v>
      </c>
      <c r="S168" s="54"/>
    </row>
    <row r="169" spans="1:25" ht="46.8" hidden="1" customHeight="1">
      <c r="A169" s="233"/>
      <c r="B169" s="364" t="s">
        <v>539</v>
      </c>
      <c r="C169" s="37" t="s">
        <v>267</v>
      </c>
      <c r="D169" s="47" t="s">
        <v>36</v>
      </c>
      <c r="E169" s="71"/>
      <c r="F169" s="71"/>
      <c r="G169" s="71"/>
      <c r="H169" s="89">
        <v>5000</v>
      </c>
      <c r="I169" s="47" t="s">
        <v>41</v>
      </c>
      <c r="J169" s="509"/>
      <c r="K169" s="565"/>
      <c r="L169" s="569"/>
      <c r="M169" s="525"/>
      <c r="N169" s="544"/>
      <c r="O169" s="544"/>
      <c r="P169" s="38" t="s">
        <v>13</v>
      </c>
      <c r="R169" s="34">
        <v>1</v>
      </c>
      <c r="S169" s="54"/>
    </row>
    <row r="170" spans="1:25" ht="57.6" hidden="1" customHeight="1">
      <c r="A170" s="107"/>
      <c r="B170" s="364" t="s">
        <v>539</v>
      </c>
      <c r="C170" s="37" t="s">
        <v>226</v>
      </c>
      <c r="D170" s="47" t="s">
        <v>35</v>
      </c>
      <c r="E170" s="71"/>
      <c r="F170" s="71"/>
      <c r="G170" s="71"/>
      <c r="H170" s="71"/>
      <c r="I170" s="47" t="s">
        <v>64</v>
      </c>
      <c r="J170" s="509"/>
      <c r="K170" s="565"/>
      <c r="L170" s="569"/>
      <c r="M170" s="525"/>
      <c r="N170" s="544"/>
      <c r="O170" s="544"/>
      <c r="P170" s="38" t="s">
        <v>8</v>
      </c>
      <c r="R170" s="34">
        <v>1</v>
      </c>
      <c r="S170" s="54"/>
    </row>
    <row r="171" spans="1:25" ht="82.8" hidden="1" customHeight="1">
      <c r="A171" s="67"/>
      <c r="B171" s="199" t="s">
        <v>684</v>
      </c>
      <c r="C171" s="160" t="s">
        <v>546</v>
      </c>
      <c r="D171" s="302" t="s">
        <v>299</v>
      </c>
      <c r="E171" s="377"/>
      <c r="F171" s="90"/>
      <c r="G171" s="90"/>
      <c r="H171" s="90"/>
      <c r="I171" s="417" t="s">
        <v>64</v>
      </c>
      <c r="J171" s="509"/>
      <c r="K171" s="565"/>
      <c r="L171" s="568"/>
      <c r="M171" s="509"/>
      <c r="N171" s="547"/>
      <c r="O171" s="547"/>
      <c r="P171" s="38" t="s">
        <v>18</v>
      </c>
      <c r="R171" s="34">
        <v>1</v>
      </c>
      <c r="S171" s="54"/>
    </row>
    <row r="172" spans="1:25" ht="130.19999999999999" hidden="1" customHeight="1">
      <c r="A172" s="107"/>
      <c r="B172" s="199" t="s">
        <v>684</v>
      </c>
      <c r="C172" s="37" t="s">
        <v>421</v>
      </c>
      <c r="D172" s="47" t="s">
        <v>35</v>
      </c>
      <c r="E172" s="71"/>
      <c r="F172" s="71"/>
      <c r="G172" s="74"/>
      <c r="H172" s="71"/>
      <c r="I172" s="47" t="s">
        <v>668</v>
      </c>
      <c r="J172" s="525"/>
      <c r="K172" s="525"/>
      <c r="L172" s="565"/>
      <c r="M172" s="525"/>
      <c r="N172" s="544"/>
      <c r="O172" s="544"/>
      <c r="P172" s="38" t="s">
        <v>15</v>
      </c>
      <c r="S172" s="54"/>
      <c r="T172" s="34">
        <v>1</v>
      </c>
    </row>
    <row r="173" spans="1:25" ht="52.2" hidden="1" customHeight="1">
      <c r="A173" s="107"/>
      <c r="B173" s="199" t="s">
        <v>684</v>
      </c>
      <c r="C173" s="65" t="s">
        <v>282</v>
      </c>
      <c r="D173" s="351" t="s">
        <v>151</v>
      </c>
      <c r="E173" s="377"/>
      <c r="F173" s="90"/>
      <c r="G173" s="92"/>
      <c r="H173" s="90"/>
      <c r="I173" s="47" t="s">
        <v>64</v>
      </c>
      <c r="J173" s="509"/>
      <c r="K173" s="565"/>
      <c r="L173" s="568"/>
      <c r="M173" s="509"/>
      <c r="N173" s="547"/>
      <c r="O173" s="547"/>
      <c r="P173" s="36" t="s">
        <v>11</v>
      </c>
      <c r="R173" s="34">
        <v>1</v>
      </c>
      <c r="S173" s="54"/>
    </row>
    <row r="174" spans="1:25" ht="49.8" hidden="1" customHeight="1">
      <c r="A174" s="107"/>
      <c r="B174" s="199" t="s">
        <v>684</v>
      </c>
      <c r="C174" s="65" t="s">
        <v>565</v>
      </c>
      <c r="D174" s="351" t="s">
        <v>329</v>
      </c>
      <c r="E174" s="377"/>
      <c r="F174" s="90"/>
      <c r="G174" s="92"/>
      <c r="H174" s="90"/>
      <c r="I174" s="47" t="s">
        <v>64</v>
      </c>
      <c r="J174" s="509"/>
      <c r="K174" s="565"/>
      <c r="L174" s="568"/>
      <c r="M174" s="509"/>
      <c r="N174" s="547"/>
      <c r="O174" s="547"/>
      <c r="P174" s="36" t="s">
        <v>11</v>
      </c>
      <c r="R174" s="34">
        <v>1</v>
      </c>
      <c r="S174" s="54"/>
    </row>
    <row r="175" spans="1:25" ht="58.2" hidden="1" customHeight="1">
      <c r="A175" s="107"/>
      <c r="B175" s="199" t="s">
        <v>539</v>
      </c>
      <c r="C175" s="352" t="s">
        <v>282</v>
      </c>
      <c r="D175" s="351" t="s">
        <v>36</v>
      </c>
      <c r="E175" s="377"/>
      <c r="F175" s="90"/>
      <c r="G175" s="90"/>
      <c r="H175" s="90"/>
      <c r="I175" s="417" t="s">
        <v>41</v>
      </c>
      <c r="J175" s="509"/>
      <c r="K175" s="565"/>
      <c r="L175" s="568"/>
      <c r="M175" s="509"/>
      <c r="N175" s="547"/>
      <c r="O175" s="547"/>
      <c r="P175" s="352" t="s">
        <v>14</v>
      </c>
      <c r="R175" s="34">
        <v>1</v>
      </c>
      <c r="S175" s="54"/>
    </row>
    <row r="176" spans="1:25" ht="50.4" hidden="1" customHeight="1">
      <c r="A176" s="107"/>
      <c r="B176" s="199" t="s">
        <v>684</v>
      </c>
      <c r="C176" s="65" t="s">
        <v>379</v>
      </c>
      <c r="D176" s="302" t="s">
        <v>30</v>
      </c>
      <c r="E176" s="377"/>
      <c r="F176" s="90"/>
      <c r="G176" s="90"/>
      <c r="H176" s="90"/>
      <c r="I176" s="417" t="s">
        <v>43</v>
      </c>
      <c r="J176" s="509"/>
      <c r="K176" s="565"/>
      <c r="L176" s="568"/>
      <c r="M176" s="509"/>
      <c r="N176" s="547"/>
      <c r="O176" s="547"/>
      <c r="P176" s="305" t="s">
        <v>5</v>
      </c>
      <c r="Q176" s="91"/>
      <c r="R176" s="34">
        <v>1</v>
      </c>
      <c r="S176" s="54"/>
    </row>
    <row r="177" spans="1:21" ht="48.6" hidden="1" customHeight="1">
      <c r="A177" s="107"/>
      <c r="B177" s="199" t="s">
        <v>684</v>
      </c>
      <c r="C177" s="37" t="s">
        <v>192</v>
      </c>
      <c r="D177" s="47" t="s">
        <v>42</v>
      </c>
      <c r="E177" s="71"/>
      <c r="F177" s="71"/>
      <c r="G177" s="71"/>
      <c r="H177" s="71"/>
      <c r="I177" s="47" t="s">
        <v>42</v>
      </c>
      <c r="J177" s="525"/>
      <c r="K177" s="525"/>
      <c r="L177" s="565"/>
      <c r="M177" s="525"/>
      <c r="N177" s="544"/>
      <c r="O177" s="544"/>
      <c r="P177" s="38" t="s">
        <v>4</v>
      </c>
      <c r="Q177" s="91"/>
      <c r="S177" s="54"/>
      <c r="T177" s="34">
        <v>1</v>
      </c>
    </row>
    <row r="178" spans="1:21" ht="48" hidden="1" customHeight="1">
      <c r="A178" s="107"/>
      <c r="B178" s="63" t="s">
        <v>149</v>
      </c>
      <c r="C178" s="37" t="s">
        <v>150</v>
      </c>
      <c r="D178" s="47" t="s">
        <v>151</v>
      </c>
      <c r="E178" s="71"/>
      <c r="F178" s="71"/>
      <c r="G178" s="71"/>
      <c r="H178" s="71"/>
      <c r="I178" s="47" t="s">
        <v>64</v>
      </c>
      <c r="J178" s="509"/>
      <c r="K178" s="565"/>
      <c r="L178" s="569"/>
      <c r="M178" s="525"/>
      <c r="N178" s="544"/>
      <c r="O178" s="544"/>
      <c r="P178" s="38" t="s">
        <v>16</v>
      </c>
      <c r="Q178" s="91"/>
      <c r="R178" s="34">
        <v>1</v>
      </c>
      <c r="S178" s="54"/>
    </row>
    <row r="179" spans="1:21" ht="30.6" hidden="1" customHeight="1">
      <c r="A179" s="107"/>
      <c r="B179" s="44" t="s">
        <v>251</v>
      </c>
      <c r="C179" s="37" t="s">
        <v>252</v>
      </c>
      <c r="D179" s="47" t="s">
        <v>47</v>
      </c>
      <c r="E179" s="71"/>
      <c r="F179" s="71"/>
      <c r="G179" s="71"/>
      <c r="H179" s="71"/>
      <c r="I179" s="47" t="s">
        <v>37</v>
      </c>
      <c r="J179" s="509"/>
      <c r="K179" s="565"/>
      <c r="L179" s="569"/>
      <c r="M179" s="525"/>
      <c r="N179" s="544"/>
      <c r="O179" s="544"/>
      <c r="P179" s="38" t="s">
        <v>9</v>
      </c>
      <c r="Q179" s="91"/>
      <c r="R179" s="34">
        <v>1</v>
      </c>
      <c r="S179" s="54"/>
    </row>
    <row r="180" spans="1:21" ht="79.5" hidden="1" customHeight="1">
      <c r="A180" s="107"/>
      <c r="B180" s="63" t="s">
        <v>253</v>
      </c>
      <c r="C180" s="37" t="s">
        <v>254</v>
      </c>
      <c r="D180" s="47" t="s">
        <v>53</v>
      </c>
      <c r="E180" s="71"/>
      <c r="F180" s="71"/>
      <c r="G180" s="71"/>
      <c r="H180" s="71"/>
      <c r="I180" s="47" t="s">
        <v>613</v>
      </c>
      <c r="J180" s="509"/>
      <c r="K180" s="565"/>
      <c r="L180" s="569"/>
      <c r="M180" s="525"/>
      <c r="N180" s="544"/>
      <c r="O180" s="544"/>
      <c r="P180" s="38" t="s">
        <v>9</v>
      </c>
      <c r="Q180" s="91"/>
      <c r="R180" s="34">
        <v>1</v>
      </c>
      <c r="S180" s="54"/>
    </row>
    <row r="181" spans="1:21" ht="49.2" hidden="1" customHeight="1">
      <c r="A181" s="107"/>
      <c r="B181" s="44" t="s">
        <v>268</v>
      </c>
      <c r="C181" s="37" t="s">
        <v>210</v>
      </c>
      <c r="D181" s="47" t="s">
        <v>470</v>
      </c>
      <c r="E181" s="71"/>
      <c r="F181" s="71"/>
      <c r="G181" s="71"/>
      <c r="H181" s="71" t="s">
        <v>269</v>
      </c>
      <c r="I181" s="47" t="s">
        <v>64</v>
      </c>
      <c r="J181" s="509"/>
      <c r="K181" s="565"/>
      <c r="L181" s="569"/>
      <c r="M181" s="525"/>
      <c r="N181" s="544"/>
      <c r="O181" s="544"/>
      <c r="P181" s="38" t="s">
        <v>13</v>
      </c>
      <c r="R181" s="34">
        <v>1</v>
      </c>
      <c r="S181" s="54"/>
    </row>
    <row r="182" spans="1:21" ht="55.2" hidden="1" customHeight="1">
      <c r="A182" s="107"/>
      <c r="B182" s="88" t="s">
        <v>311</v>
      </c>
      <c r="C182" s="37" t="s">
        <v>392</v>
      </c>
      <c r="D182" s="47" t="s">
        <v>327</v>
      </c>
      <c r="E182" s="71"/>
      <c r="F182" s="71"/>
      <c r="G182" s="74"/>
      <c r="H182" s="71"/>
      <c r="I182" s="47" t="s">
        <v>64</v>
      </c>
      <c r="J182" s="509"/>
      <c r="K182" s="565"/>
      <c r="L182" s="569"/>
      <c r="M182" s="525"/>
      <c r="N182" s="544"/>
      <c r="O182" s="544"/>
      <c r="P182" s="455" t="s">
        <v>11</v>
      </c>
      <c r="R182" s="34">
        <v>1</v>
      </c>
      <c r="S182" s="54"/>
    </row>
    <row r="183" spans="1:21" ht="62.4" hidden="1" customHeight="1">
      <c r="A183" s="67"/>
      <c r="B183" s="44" t="s">
        <v>311</v>
      </c>
      <c r="C183" s="37" t="s">
        <v>210</v>
      </c>
      <c r="D183" s="47" t="s">
        <v>328</v>
      </c>
      <c r="E183" s="71"/>
      <c r="F183" s="71"/>
      <c r="G183" s="74"/>
      <c r="H183" s="71"/>
      <c r="I183" s="47" t="s">
        <v>64</v>
      </c>
      <c r="J183" s="509"/>
      <c r="K183" s="565"/>
      <c r="L183" s="569"/>
      <c r="M183" s="525"/>
      <c r="N183" s="544"/>
      <c r="O183" s="544"/>
      <c r="P183" s="38" t="s">
        <v>11</v>
      </c>
      <c r="R183" s="34">
        <v>1</v>
      </c>
      <c r="S183" s="54"/>
    </row>
    <row r="184" spans="1:21" ht="75" hidden="1" customHeight="1">
      <c r="A184" s="120"/>
      <c r="B184" s="458" t="s">
        <v>683</v>
      </c>
      <c r="C184" s="37" t="s">
        <v>618</v>
      </c>
      <c r="D184" s="47" t="s">
        <v>619</v>
      </c>
      <c r="E184" s="377"/>
      <c r="F184" s="90"/>
      <c r="G184" s="90"/>
      <c r="H184" s="90"/>
      <c r="I184" s="47" t="s">
        <v>620</v>
      </c>
      <c r="J184" s="509"/>
      <c r="K184" s="509"/>
      <c r="L184" s="565"/>
      <c r="M184" s="509"/>
      <c r="N184" s="547"/>
      <c r="O184" s="547"/>
      <c r="P184" s="305" t="s">
        <v>18</v>
      </c>
      <c r="S184" s="54"/>
      <c r="T184" s="34">
        <v>1</v>
      </c>
    </row>
    <row r="185" spans="1:21" ht="55.2" hidden="1" customHeight="1">
      <c r="A185" s="107"/>
      <c r="B185" s="492" t="s">
        <v>683</v>
      </c>
      <c r="C185" s="36" t="s">
        <v>205</v>
      </c>
      <c r="D185" s="430" t="s">
        <v>48</v>
      </c>
      <c r="E185" s="432"/>
      <c r="F185" s="432"/>
      <c r="G185" s="92"/>
      <c r="H185" s="432"/>
      <c r="I185" s="430"/>
      <c r="J185" s="509"/>
      <c r="K185" s="565"/>
      <c r="L185" s="568"/>
      <c r="M185" s="509"/>
      <c r="N185" s="547"/>
      <c r="O185" s="547"/>
      <c r="P185" s="455" t="s">
        <v>17</v>
      </c>
      <c r="S185" s="54"/>
    </row>
    <row r="186" spans="1:21" ht="57" hidden="1" customHeight="1">
      <c r="A186" s="107"/>
      <c r="B186" s="262" t="s">
        <v>562</v>
      </c>
      <c r="C186" s="36" t="s">
        <v>205</v>
      </c>
      <c r="D186" s="430" t="s">
        <v>40</v>
      </c>
      <c r="E186" s="403"/>
      <c r="F186" s="432"/>
      <c r="G186" s="92"/>
      <c r="H186" s="432"/>
      <c r="I186" s="432" t="s">
        <v>592</v>
      </c>
      <c r="J186" s="510"/>
      <c r="K186" s="566"/>
      <c r="L186" s="565"/>
      <c r="M186" s="509"/>
      <c r="N186" s="547"/>
      <c r="O186" s="547"/>
      <c r="P186" s="608" t="s">
        <v>17</v>
      </c>
      <c r="R186" s="34">
        <v>1</v>
      </c>
      <c r="S186" s="54"/>
    </row>
    <row r="187" spans="1:21" ht="59.4" hidden="1" customHeight="1">
      <c r="A187" s="107"/>
      <c r="B187" s="262" t="s">
        <v>561</v>
      </c>
      <c r="C187" s="36"/>
      <c r="D187" s="406" t="s">
        <v>40</v>
      </c>
      <c r="E187" s="425"/>
      <c r="F187" s="408"/>
      <c r="G187" s="92"/>
      <c r="H187" s="408"/>
      <c r="I187" s="415" t="s">
        <v>592</v>
      </c>
      <c r="J187" s="510"/>
      <c r="K187" s="566"/>
      <c r="L187" s="565"/>
      <c r="M187" s="509"/>
      <c r="N187" s="547"/>
      <c r="O187" s="547"/>
      <c r="P187" s="608" t="s">
        <v>17</v>
      </c>
      <c r="R187" s="34">
        <v>1</v>
      </c>
      <c r="S187" s="54"/>
    </row>
    <row r="188" spans="1:21" ht="76.8" hidden="1" customHeight="1">
      <c r="A188" s="107"/>
      <c r="B188" s="297" t="s">
        <v>563</v>
      </c>
      <c r="C188" s="65"/>
      <c r="D188" s="351" t="s">
        <v>40</v>
      </c>
      <c r="E188" s="402"/>
      <c r="F188" s="90"/>
      <c r="G188" s="92"/>
      <c r="H188" s="90"/>
      <c r="I188" s="415" t="s">
        <v>64</v>
      </c>
      <c r="J188" s="510"/>
      <c r="K188" s="565"/>
      <c r="L188" s="568"/>
      <c r="M188" s="509"/>
      <c r="N188" s="547"/>
      <c r="O188" s="547"/>
      <c r="P188" s="608" t="s">
        <v>17</v>
      </c>
      <c r="R188" s="34">
        <v>1</v>
      </c>
      <c r="S188" s="54"/>
    </row>
    <row r="189" spans="1:21" ht="93" hidden="1" customHeight="1">
      <c r="A189" s="107"/>
      <c r="B189" s="46" t="s">
        <v>669</v>
      </c>
      <c r="C189" s="65" t="s">
        <v>677</v>
      </c>
      <c r="D189" s="302" t="s">
        <v>678</v>
      </c>
      <c r="E189" s="377"/>
      <c r="F189" s="90"/>
      <c r="G189" s="142">
        <v>70000</v>
      </c>
      <c r="H189" s="90"/>
      <c r="I189" s="415" t="s">
        <v>64</v>
      </c>
      <c r="J189" s="510"/>
      <c r="K189" s="565"/>
      <c r="L189" s="568"/>
      <c r="M189" s="509"/>
      <c r="N189" s="547"/>
      <c r="O189" s="547"/>
      <c r="P189" s="38" t="s">
        <v>16</v>
      </c>
      <c r="R189" s="34">
        <v>1</v>
      </c>
      <c r="S189" s="54"/>
      <c r="T189" s="212"/>
    </row>
    <row r="190" spans="1:21" ht="87" hidden="1" customHeight="1">
      <c r="A190" s="107"/>
      <c r="B190" s="67" t="s">
        <v>670</v>
      </c>
      <c r="C190" s="65" t="s">
        <v>671</v>
      </c>
      <c r="D190" s="457" t="s">
        <v>30</v>
      </c>
      <c r="E190" s="454"/>
      <c r="F190" s="454"/>
      <c r="G190" s="142"/>
      <c r="H190" s="278">
        <v>80000</v>
      </c>
      <c r="I190" s="454" t="s">
        <v>672</v>
      </c>
      <c r="J190" s="510"/>
      <c r="K190" s="565"/>
      <c r="L190" s="568"/>
      <c r="M190" s="509"/>
      <c r="N190" s="547"/>
      <c r="O190" s="547"/>
      <c r="P190" s="38" t="s">
        <v>16</v>
      </c>
      <c r="R190" s="34">
        <v>1</v>
      </c>
      <c r="S190" s="54"/>
      <c r="T190" s="212"/>
    </row>
    <row r="191" spans="1:21" ht="62.4" hidden="1" customHeight="1">
      <c r="A191" s="107"/>
      <c r="B191" s="322" t="s">
        <v>512</v>
      </c>
      <c r="C191" s="65" t="s">
        <v>370</v>
      </c>
      <c r="D191" s="302" t="s">
        <v>30</v>
      </c>
      <c r="E191" s="71"/>
      <c r="F191" s="71"/>
      <c r="G191" s="71"/>
      <c r="H191" s="71"/>
      <c r="I191" s="417" t="s">
        <v>30</v>
      </c>
      <c r="J191" s="509"/>
      <c r="K191" s="525"/>
      <c r="L191" s="565"/>
      <c r="M191" s="525"/>
      <c r="N191" s="544"/>
      <c r="O191" s="544"/>
      <c r="P191" s="38" t="s">
        <v>5</v>
      </c>
      <c r="S191" s="54"/>
      <c r="T191" s="34">
        <v>1</v>
      </c>
    </row>
    <row r="192" spans="1:21" ht="64.2" hidden="1" customHeight="1">
      <c r="A192" s="173"/>
      <c r="B192" s="77" t="s">
        <v>511</v>
      </c>
      <c r="C192" s="65" t="s">
        <v>478</v>
      </c>
      <c r="D192" s="158" t="s">
        <v>479</v>
      </c>
      <c r="E192" s="377"/>
      <c r="F192" s="90"/>
      <c r="G192" s="90"/>
      <c r="H192" s="90"/>
      <c r="I192" s="158" t="s">
        <v>479</v>
      </c>
      <c r="J192" s="529"/>
      <c r="K192" s="509"/>
      <c r="L192" s="565"/>
      <c r="M192" s="509"/>
      <c r="N192" s="547"/>
      <c r="O192" s="547"/>
      <c r="P192" s="38" t="s">
        <v>4</v>
      </c>
      <c r="S192" s="449">
        <f>SUM(R152:R192)</f>
        <v>34</v>
      </c>
      <c r="T192" s="34">
        <v>1</v>
      </c>
      <c r="U192" s="449">
        <f>SUM(T152:T192)</f>
        <v>6</v>
      </c>
    </row>
    <row r="193" spans="1:20" ht="42.6" hidden="1" customHeight="1">
      <c r="A193" s="104" t="s">
        <v>121</v>
      </c>
      <c r="B193" s="251"/>
      <c r="C193" s="249"/>
      <c r="D193" s="62"/>
      <c r="E193" s="266"/>
      <c r="F193" s="266"/>
      <c r="G193" s="266"/>
      <c r="H193" s="266"/>
      <c r="I193" s="420"/>
      <c r="J193" s="519"/>
      <c r="K193" s="519"/>
      <c r="L193" s="567"/>
      <c r="M193" s="519"/>
      <c r="N193" s="548"/>
      <c r="O193" s="548"/>
      <c r="P193" s="191"/>
      <c r="S193" s="58"/>
    </row>
    <row r="194" spans="1:20" s="163" customFormat="1" ht="52.8" customHeight="1">
      <c r="A194" s="466"/>
      <c r="B194" s="203" t="s">
        <v>513</v>
      </c>
      <c r="C194" s="210" t="s">
        <v>131</v>
      </c>
      <c r="D194" s="211" t="s">
        <v>132</v>
      </c>
      <c r="E194" s="209"/>
      <c r="F194" s="209"/>
      <c r="G194" s="209"/>
      <c r="H194" s="365">
        <v>20000</v>
      </c>
      <c r="I194" s="211" t="s">
        <v>637</v>
      </c>
      <c r="J194" s="509" t="s">
        <v>688</v>
      </c>
      <c r="K194" s="565"/>
      <c r="L194" s="568"/>
      <c r="M194" s="509"/>
      <c r="N194" s="547"/>
      <c r="O194" s="557">
        <v>13750</v>
      </c>
      <c r="P194" s="210" t="s">
        <v>12</v>
      </c>
      <c r="R194" s="163">
        <v>1</v>
      </c>
      <c r="S194" s="221"/>
    </row>
    <row r="195" spans="1:20" ht="54.6" hidden="1" customHeight="1">
      <c r="A195" s="472"/>
      <c r="B195" s="440" t="s">
        <v>514</v>
      </c>
      <c r="C195" s="166" t="s">
        <v>193</v>
      </c>
      <c r="D195" s="222">
        <v>4</v>
      </c>
      <c r="E195" s="168"/>
      <c r="F195" s="168"/>
      <c r="G195" s="168"/>
      <c r="H195" s="168"/>
      <c r="I195" s="415" t="s">
        <v>64</v>
      </c>
      <c r="J195" s="510"/>
      <c r="K195" s="565"/>
      <c r="L195" s="569"/>
      <c r="M195" s="525"/>
      <c r="N195" s="544"/>
      <c r="O195" s="544"/>
      <c r="P195" s="199" t="s">
        <v>4</v>
      </c>
      <c r="R195" s="34">
        <v>1</v>
      </c>
      <c r="S195" s="54"/>
    </row>
    <row r="196" spans="1:20" ht="51.6" hidden="1" customHeight="1">
      <c r="A196" s="107"/>
      <c r="B196" s="440" t="s">
        <v>514</v>
      </c>
      <c r="C196" s="65" t="s">
        <v>207</v>
      </c>
      <c r="D196" s="158">
        <v>3.8</v>
      </c>
      <c r="E196" s="377"/>
      <c r="F196" s="90"/>
      <c r="G196" s="90"/>
      <c r="H196" s="90"/>
      <c r="I196" s="158" t="s">
        <v>64</v>
      </c>
      <c r="J196" s="529"/>
      <c r="K196" s="565"/>
      <c r="L196" s="568"/>
      <c r="M196" s="509"/>
      <c r="N196" s="547"/>
      <c r="O196" s="547"/>
      <c r="P196" s="305" t="s">
        <v>8</v>
      </c>
      <c r="R196" s="34">
        <v>1</v>
      </c>
      <c r="S196" s="54"/>
    </row>
    <row r="197" spans="1:20" ht="40.799999999999997" hidden="1" customHeight="1">
      <c r="A197" s="107"/>
      <c r="B197" s="440" t="s">
        <v>514</v>
      </c>
      <c r="C197" s="37" t="s">
        <v>255</v>
      </c>
      <c r="D197" s="73" t="s">
        <v>32</v>
      </c>
      <c r="E197" s="71"/>
      <c r="F197" s="71"/>
      <c r="G197" s="71"/>
      <c r="H197" s="89">
        <v>96000</v>
      </c>
      <c r="I197" s="73" t="s">
        <v>32</v>
      </c>
      <c r="J197" s="534"/>
      <c r="K197" s="525"/>
      <c r="L197" s="565"/>
      <c r="M197" s="525"/>
      <c r="N197" s="544"/>
      <c r="O197" s="544"/>
      <c r="P197" s="38" t="s">
        <v>9</v>
      </c>
      <c r="S197" s="54"/>
      <c r="T197" s="34">
        <v>1</v>
      </c>
    </row>
    <row r="198" spans="1:20" ht="52.8" hidden="1" customHeight="1">
      <c r="A198" s="233"/>
      <c r="B198" s="440" t="s">
        <v>514</v>
      </c>
      <c r="C198" s="65" t="s">
        <v>673</v>
      </c>
      <c r="D198" s="302" t="s">
        <v>674</v>
      </c>
      <c r="E198" s="223"/>
      <c r="F198" s="223"/>
      <c r="G198" s="258"/>
      <c r="H198" s="98">
        <v>25000</v>
      </c>
      <c r="I198" s="417">
        <v>4.3499999999999996</v>
      </c>
      <c r="J198" s="509"/>
      <c r="K198" s="510"/>
      <c r="L198" s="568"/>
      <c r="M198" s="565"/>
      <c r="N198" s="558">
        <v>25000</v>
      </c>
      <c r="O198" s="558">
        <v>16300</v>
      </c>
      <c r="P198" s="375" t="s">
        <v>18</v>
      </c>
      <c r="Q198" s="39"/>
      <c r="S198" s="54"/>
      <c r="T198" s="34">
        <v>1</v>
      </c>
    </row>
    <row r="199" spans="1:20" ht="52.2" hidden="1" customHeight="1">
      <c r="A199" s="233"/>
      <c r="B199" s="440" t="s">
        <v>514</v>
      </c>
      <c r="C199" s="76" t="s">
        <v>207</v>
      </c>
      <c r="D199" s="73">
        <v>4</v>
      </c>
      <c r="E199" s="47"/>
      <c r="F199" s="47"/>
      <c r="G199" s="79"/>
      <c r="H199" s="475">
        <v>58500</v>
      </c>
      <c r="I199" s="73">
        <v>4.5999999999999996</v>
      </c>
      <c r="J199" s="534"/>
      <c r="K199" s="583"/>
      <c r="L199" s="525"/>
      <c r="M199" s="565"/>
      <c r="N199" s="544"/>
      <c r="O199" s="549">
        <v>46800</v>
      </c>
      <c r="P199" s="44" t="s">
        <v>15</v>
      </c>
      <c r="S199" s="54"/>
      <c r="T199" s="34">
        <v>1</v>
      </c>
    </row>
    <row r="200" spans="1:20" ht="81" hidden="1" customHeight="1">
      <c r="A200" s="233"/>
      <c r="B200" s="440" t="s">
        <v>514</v>
      </c>
      <c r="C200" s="76" t="s">
        <v>357</v>
      </c>
      <c r="D200" s="47" t="s">
        <v>30</v>
      </c>
      <c r="E200" s="47"/>
      <c r="F200" s="47"/>
      <c r="G200" s="79"/>
      <c r="H200" s="79"/>
      <c r="I200" s="1330" t="s">
        <v>643</v>
      </c>
      <c r="J200" s="523"/>
      <c r="K200" s="565"/>
      <c r="L200" s="525"/>
      <c r="M200" s="525"/>
      <c r="N200" s="544"/>
      <c r="O200" s="544"/>
      <c r="P200" s="88" t="s">
        <v>11</v>
      </c>
      <c r="R200" s="34">
        <v>1</v>
      </c>
      <c r="S200" s="54"/>
    </row>
    <row r="201" spans="1:20" ht="54" hidden="1" customHeight="1">
      <c r="A201" s="233"/>
      <c r="B201" s="440" t="s">
        <v>514</v>
      </c>
      <c r="C201" s="77" t="s">
        <v>325</v>
      </c>
      <c r="D201" s="302" t="s">
        <v>30</v>
      </c>
      <c r="E201" s="373"/>
      <c r="F201" s="302"/>
      <c r="G201" s="78"/>
      <c r="H201" s="78"/>
      <c r="I201" s="1331"/>
      <c r="J201" s="509"/>
      <c r="K201" s="565"/>
      <c r="L201" s="525"/>
      <c r="M201" s="509"/>
      <c r="N201" s="547"/>
      <c r="O201" s="547"/>
      <c r="P201" s="615" t="s">
        <v>11</v>
      </c>
      <c r="R201" s="34">
        <v>1</v>
      </c>
      <c r="S201" s="54"/>
    </row>
    <row r="202" spans="1:20" s="163" customFormat="1" ht="51.75" hidden="1" customHeight="1">
      <c r="A202" s="422"/>
      <c r="B202" s="440" t="s">
        <v>514</v>
      </c>
      <c r="C202" s="440" t="s">
        <v>207</v>
      </c>
      <c r="D202" s="222">
        <v>4</v>
      </c>
      <c r="E202" s="167"/>
      <c r="F202" s="167"/>
      <c r="G202" s="167"/>
      <c r="H202" s="473">
        <v>32000</v>
      </c>
      <c r="I202" s="222">
        <v>3.98</v>
      </c>
      <c r="J202" s="529"/>
      <c r="K202" s="565"/>
      <c r="L202" s="525"/>
      <c r="M202" s="525"/>
      <c r="N202" s="544"/>
      <c r="O202" s="549">
        <v>18500</v>
      </c>
      <c r="P202" s="474" t="s">
        <v>5</v>
      </c>
      <c r="R202" s="163">
        <v>1</v>
      </c>
      <c r="S202" s="221"/>
    </row>
    <row r="203" spans="1:20" ht="34.200000000000003" hidden="1" customHeight="1">
      <c r="A203" s="172"/>
      <c r="B203" s="440" t="s">
        <v>514</v>
      </c>
      <c r="C203" s="159" t="s">
        <v>205</v>
      </c>
      <c r="D203" s="302" t="s">
        <v>48</v>
      </c>
      <c r="F203" s="47"/>
      <c r="G203" s="47"/>
      <c r="H203" s="279">
        <v>400000</v>
      </c>
      <c r="I203" s="47" t="s">
        <v>592</v>
      </c>
      <c r="J203" s="509"/>
      <c r="K203" s="565"/>
      <c r="L203" s="525"/>
      <c r="M203" s="525"/>
      <c r="N203" s="544"/>
      <c r="O203" s="544"/>
      <c r="P203" s="44" t="s">
        <v>17</v>
      </c>
      <c r="R203" s="34">
        <v>1</v>
      </c>
      <c r="S203" s="54"/>
    </row>
    <row r="204" spans="1:20" ht="51.6" hidden="1" customHeight="1">
      <c r="A204" s="172"/>
      <c r="B204" s="440" t="s">
        <v>514</v>
      </c>
      <c r="C204" s="322" t="s">
        <v>255</v>
      </c>
      <c r="D204" s="302" t="s">
        <v>30</v>
      </c>
      <c r="E204" s="47"/>
      <c r="F204" s="47"/>
      <c r="G204" s="47"/>
      <c r="H204" s="116"/>
      <c r="I204" s="415" t="s">
        <v>64</v>
      </c>
      <c r="J204" s="510"/>
      <c r="K204" s="565"/>
      <c r="L204" s="525"/>
      <c r="M204" s="525"/>
      <c r="N204" s="544"/>
      <c r="O204" s="544"/>
      <c r="P204" s="44" t="s">
        <v>6</v>
      </c>
      <c r="R204" s="34">
        <v>1</v>
      </c>
      <c r="S204" s="53"/>
    </row>
    <row r="205" spans="1:20" ht="53.25" hidden="1" customHeight="1">
      <c r="A205" s="172"/>
      <c r="B205" s="440" t="s">
        <v>514</v>
      </c>
      <c r="C205" s="37" t="s">
        <v>139</v>
      </c>
      <c r="D205" s="399" t="s">
        <v>442</v>
      </c>
      <c r="E205" s="47"/>
      <c r="F205" s="47"/>
      <c r="G205" s="47"/>
      <c r="H205" s="116"/>
      <c r="I205" s="417" t="s">
        <v>641</v>
      </c>
      <c r="J205" s="509"/>
      <c r="K205" s="584"/>
      <c r="L205" s="565"/>
      <c r="M205" s="525"/>
      <c r="N205" s="544"/>
      <c r="O205" s="544"/>
      <c r="P205" s="401" t="s">
        <v>14</v>
      </c>
      <c r="S205" s="53"/>
      <c r="T205" s="34">
        <v>1</v>
      </c>
    </row>
    <row r="206" spans="1:20" ht="53.4" hidden="1" customHeight="1">
      <c r="A206" s="172"/>
      <c r="B206" s="440" t="s">
        <v>514</v>
      </c>
      <c r="C206" s="37" t="s">
        <v>139</v>
      </c>
      <c r="D206" s="71" t="s">
        <v>35</v>
      </c>
      <c r="E206" s="75"/>
      <c r="F206" s="75"/>
      <c r="G206" s="75"/>
      <c r="H206" s="89">
        <f>3900*15</f>
        <v>58500</v>
      </c>
      <c r="I206" s="71" t="s">
        <v>64</v>
      </c>
      <c r="J206" s="510"/>
      <c r="K206" s="565"/>
      <c r="L206" s="569"/>
      <c r="M206" s="505"/>
      <c r="N206" s="550"/>
      <c r="O206" s="550"/>
      <c r="P206" s="38" t="s">
        <v>39</v>
      </c>
      <c r="R206" s="34">
        <v>1</v>
      </c>
      <c r="S206" s="54"/>
    </row>
    <row r="207" spans="1:20" ht="55.8" hidden="1" customHeight="1">
      <c r="A207" s="264"/>
      <c r="B207" s="63" t="s">
        <v>443</v>
      </c>
      <c r="C207" s="322" t="s">
        <v>255</v>
      </c>
      <c r="D207" s="302" t="s">
        <v>442</v>
      </c>
      <c r="E207" s="373"/>
      <c r="F207" s="302"/>
      <c r="G207" s="302"/>
      <c r="H207" s="278">
        <v>150000</v>
      </c>
      <c r="I207" s="417" t="s">
        <v>640</v>
      </c>
      <c r="J207" s="509"/>
      <c r="K207" s="585"/>
      <c r="L207" s="509"/>
      <c r="M207" s="565"/>
      <c r="N207" s="547"/>
      <c r="O207" s="547"/>
      <c r="P207" s="63" t="s">
        <v>14</v>
      </c>
      <c r="R207" s="34">
        <v>0</v>
      </c>
      <c r="S207" s="54"/>
      <c r="T207" s="34">
        <v>1</v>
      </c>
    </row>
    <row r="208" spans="1:20" ht="54" hidden="1" customHeight="1">
      <c r="A208" s="67"/>
      <c r="B208" s="65" t="s">
        <v>475</v>
      </c>
      <c r="C208" s="65" t="s">
        <v>476</v>
      </c>
      <c r="D208" s="196" t="s">
        <v>28</v>
      </c>
      <c r="E208" s="377"/>
      <c r="F208" s="90"/>
      <c r="G208" s="90"/>
      <c r="H208" s="90"/>
      <c r="I208" s="71" t="s">
        <v>64</v>
      </c>
      <c r="J208" s="510"/>
      <c r="K208" s="565"/>
      <c r="L208" s="568"/>
      <c r="M208" s="510"/>
      <c r="N208" s="555"/>
      <c r="O208" s="555"/>
      <c r="P208" s="38" t="s">
        <v>4</v>
      </c>
      <c r="R208" s="34">
        <v>1</v>
      </c>
      <c r="S208" s="54"/>
    </row>
    <row r="209" spans="1:25" ht="52.2" hidden="1" customHeight="1">
      <c r="A209" s="172"/>
      <c r="B209" s="77" t="s">
        <v>477</v>
      </c>
      <c r="C209" s="65" t="s">
        <v>476</v>
      </c>
      <c r="D209" s="158" t="s">
        <v>28</v>
      </c>
      <c r="E209" s="377"/>
      <c r="F209" s="90"/>
      <c r="G209" s="90"/>
      <c r="H209" s="90"/>
      <c r="I209" s="71" t="s">
        <v>64</v>
      </c>
      <c r="J209" s="510"/>
      <c r="K209" s="565"/>
      <c r="L209" s="568"/>
      <c r="M209" s="509"/>
      <c r="N209" s="547"/>
      <c r="O209" s="547"/>
      <c r="P209" s="433" t="s">
        <v>4</v>
      </c>
      <c r="R209" s="34">
        <v>1</v>
      </c>
      <c r="S209" s="54"/>
    </row>
    <row r="210" spans="1:25" ht="55.2" hidden="1" customHeight="1">
      <c r="A210" s="172"/>
      <c r="B210" s="77" t="s">
        <v>515</v>
      </c>
      <c r="C210" s="65" t="s">
        <v>480</v>
      </c>
      <c r="D210" s="158" t="s">
        <v>481</v>
      </c>
      <c r="E210" s="377"/>
      <c r="F210" s="90"/>
      <c r="G210" s="90"/>
      <c r="H210" s="90"/>
      <c r="I210" s="71" t="s">
        <v>64</v>
      </c>
      <c r="J210" s="510"/>
      <c r="K210" s="565"/>
      <c r="L210" s="568"/>
      <c r="M210" s="509"/>
      <c r="N210" s="547"/>
      <c r="O210" s="547"/>
      <c r="P210" s="608" t="s">
        <v>4</v>
      </c>
      <c r="R210" s="34">
        <v>1</v>
      </c>
      <c r="S210" s="54"/>
      <c r="V210" s="163"/>
      <c r="X210" s="163"/>
    </row>
    <row r="211" spans="1:25" ht="100.8" hidden="1" customHeight="1">
      <c r="A211" s="173"/>
      <c r="B211" s="81" t="s">
        <v>486</v>
      </c>
      <c r="C211" s="37" t="s">
        <v>283</v>
      </c>
      <c r="D211" s="47" t="s">
        <v>284</v>
      </c>
      <c r="E211" s="71"/>
      <c r="F211" s="71"/>
      <c r="G211" s="71"/>
      <c r="H211" s="71"/>
      <c r="I211" s="47" t="s">
        <v>64</v>
      </c>
      <c r="J211" s="509"/>
      <c r="K211" s="565"/>
      <c r="L211" s="569"/>
      <c r="M211" s="525"/>
      <c r="N211" s="544"/>
      <c r="O211" s="544"/>
      <c r="P211" s="38" t="s">
        <v>7</v>
      </c>
      <c r="Q211" s="214"/>
      <c r="R211" s="214">
        <v>1</v>
      </c>
      <c r="S211" s="448">
        <f>SUM(R155:R211)</f>
        <v>44</v>
      </c>
      <c r="T211" s="214"/>
      <c r="U211" s="448">
        <f>SUM(T155:T211)</f>
        <v>11</v>
      </c>
      <c r="V211" s="163"/>
      <c r="W211" s="68">
        <f>SUM(R193:R211)</f>
        <v>13</v>
      </c>
      <c r="X211" s="163"/>
      <c r="Y211" s="68">
        <f>SUM(T193:T211)</f>
        <v>5</v>
      </c>
    </row>
    <row r="212" spans="1:25" ht="29.4" hidden="1" customHeight="1">
      <c r="A212" s="107" t="s">
        <v>465</v>
      </c>
      <c r="B212" s="157"/>
      <c r="C212" s="80"/>
      <c r="D212" s="250"/>
      <c r="E212" s="372"/>
      <c r="F212" s="301"/>
      <c r="G212" s="301"/>
      <c r="H212" s="301"/>
      <c r="I212" s="438"/>
      <c r="J212" s="519"/>
      <c r="K212" s="519"/>
      <c r="L212" s="519"/>
      <c r="M212" s="519"/>
      <c r="N212" s="548"/>
      <c r="O212" s="548"/>
      <c r="P212" s="291"/>
      <c r="S212" s="54"/>
    </row>
    <row r="213" spans="1:25" ht="78.599999999999994" hidden="1" customHeight="1">
      <c r="A213" s="120"/>
      <c r="B213" s="322" t="s">
        <v>362</v>
      </c>
      <c r="C213" s="65" t="s">
        <v>363</v>
      </c>
      <c r="D213" s="90" t="s">
        <v>35</v>
      </c>
      <c r="E213" s="377"/>
      <c r="F213" s="90"/>
      <c r="G213" s="92"/>
      <c r="H213" s="90" t="s">
        <v>10</v>
      </c>
      <c r="I213" s="415" t="s">
        <v>636</v>
      </c>
      <c r="J213" s="510"/>
      <c r="K213" s="565"/>
      <c r="L213" s="510"/>
      <c r="M213" s="510"/>
      <c r="N213" s="555"/>
      <c r="O213" s="555"/>
      <c r="P213" s="227" t="s">
        <v>15</v>
      </c>
      <c r="R213" s="34">
        <v>1</v>
      </c>
      <c r="S213" s="54"/>
    </row>
    <row r="214" spans="1:25" ht="59.4" hidden="1" customHeight="1">
      <c r="A214" s="120"/>
      <c r="B214" s="322" t="s">
        <v>560</v>
      </c>
      <c r="C214" s="65" t="s">
        <v>559</v>
      </c>
      <c r="D214" s="90" t="s">
        <v>38</v>
      </c>
      <c r="E214" s="377"/>
      <c r="F214" s="90"/>
      <c r="G214" s="92"/>
      <c r="H214" s="90"/>
      <c r="I214" s="415">
        <v>4.13</v>
      </c>
      <c r="J214" s="510"/>
      <c r="K214" s="510"/>
      <c r="L214" s="565"/>
      <c r="M214" s="566"/>
      <c r="N214" s="555"/>
      <c r="O214" s="555"/>
      <c r="P214" s="227" t="s">
        <v>18</v>
      </c>
      <c r="S214" s="54"/>
      <c r="T214" s="34">
        <v>1</v>
      </c>
    </row>
    <row r="215" spans="1:25" ht="72.75" hidden="1" customHeight="1">
      <c r="A215" s="59"/>
      <c r="B215" s="322" t="s">
        <v>273</v>
      </c>
      <c r="C215" s="65" t="s">
        <v>210</v>
      </c>
      <c r="D215" s="196">
        <v>4</v>
      </c>
      <c r="E215" s="377"/>
      <c r="F215" s="90"/>
      <c r="G215" s="90"/>
      <c r="H215" s="98">
        <v>15000</v>
      </c>
      <c r="I215" s="196">
        <v>3.78</v>
      </c>
      <c r="J215" s="511"/>
      <c r="K215" s="565"/>
      <c r="L215" s="568"/>
      <c r="M215" s="510"/>
      <c r="N215" s="555"/>
      <c r="O215" s="555"/>
      <c r="P215" s="305" t="s">
        <v>13</v>
      </c>
      <c r="R215" s="34">
        <v>1</v>
      </c>
      <c r="S215" s="54"/>
      <c r="W215" s="68">
        <f>SUM(R212:R215)</f>
        <v>2</v>
      </c>
      <c r="Y215" s="68">
        <f>SUM(T212:T215)</f>
        <v>1</v>
      </c>
    </row>
    <row r="216" spans="1:25" ht="51" hidden="1" customHeight="1">
      <c r="A216" s="59"/>
      <c r="B216" s="321" t="s">
        <v>440</v>
      </c>
      <c r="C216" s="38" t="s">
        <v>439</v>
      </c>
      <c r="D216" s="73">
        <v>4</v>
      </c>
      <c r="E216" s="71"/>
      <c r="F216" s="71"/>
      <c r="G216" s="71"/>
      <c r="H216" s="71"/>
      <c r="I216" s="47" t="s">
        <v>64</v>
      </c>
      <c r="J216" s="509"/>
      <c r="K216" s="565"/>
      <c r="L216" s="568"/>
      <c r="M216" s="510"/>
      <c r="N216" s="555"/>
      <c r="O216" s="555"/>
      <c r="P216" s="94" t="s">
        <v>14</v>
      </c>
      <c r="R216" s="34">
        <v>1</v>
      </c>
      <c r="S216" s="58"/>
    </row>
    <row r="217" spans="1:25" ht="52.8" hidden="1" customHeight="1">
      <c r="A217" s="107"/>
      <c r="B217" s="608" t="s">
        <v>440</v>
      </c>
      <c r="C217" s="65" t="s">
        <v>161</v>
      </c>
      <c r="D217" s="158">
        <v>4</v>
      </c>
      <c r="E217" s="377"/>
      <c r="F217" s="90"/>
      <c r="G217" s="90"/>
      <c r="H217" s="97"/>
      <c r="I217" s="47" t="s">
        <v>64</v>
      </c>
      <c r="J217" s="509"/>
      <c r="K217" s="565"/>
      <c r="L217" s="568"/>
      <c r="M217" s="509"/>
      <c r="N217" s="547"/>
      <c r="O217" s="547"/>
      <c r="P217" s="305" t="s">
        <v>16</v>
      </c>
      <c r="Q217" s="212"/>
      <c r="R217" s="34">
        <v>1</v>
      </c>
      <c r="S217" s="219"/>
      <c r="T217" s="212"/>
      <c r="U217" s="212"/>
    </row>
    <row r="218" spans="1:25" ht="76.5" hidden="1" customHeight="1">
      <c r="A218" s="59"/>
      <c r="B218" s="461" t="s">
        <v>332</v>
      </c>
      <c r="C218" s="37" t="s">
        <v>395</v>
      </c>
      <c r="D218" s="71" t="s">
        <v>331</v>
      </c>
      <c r="E218" s="71"/>
      <c r="F218" s="71"/>
      <c r="G218" s="71"/>
      <c r="H218" s="71"/>
      <c r="I218" s="47" t="s">
        <v>64</v>
      </c>
      <c r="J218" s="509"/>
      <c r="K218" s="565"/>
      <c r="L218" s="569"/>
      <c r="M218" s="505"/>
      <c r="N218" s="550"/>
      <c r="O218" s="550"/>
      <c r="P218" s="461" t="s">
        <v>11</v>
      </c>
      <c r="R218" s="34">
        <v>1</v>
      </c>
      <c r="S218" s="54"/>
    </row>
    <row r="219" spans="1:25" ht="86.4" hidden="1" customHeight="1">
      <c r="A219" s="65"/>
      <c r="B219" s="38" t="s">
        <v>332</v>
      </c>
      <c r="C219" s="37" t="s">
        <v>210</v>
      </c>
      <c r="D219" s="197">
        <v>4</v>
      </c>
      <c r="E219" s="71"/>
      <c r="F219" s="71"/>
      <c r="G219" s="71"/>
      <c r="H219" s="71"/>
      <c r="I219" s="47" t="s">
        <v>64</v>
      </c>
      <c r="J219" s="509"/>
      <c r="K219" s="565"/>
      <c r="L219" s="569"/>
      <c r="M219" s="505"/>
      <c r="N219" s="550"/>
      <c r="O219" s="550"/>
      <c r="P219" s="38" t="s">
        <v>11</v>
      </c>
      <c r="Q219" s="212"/>
      <c r="R219" s="34">
        <v>1</v>
      </c>
      <c r="S219" s="218"/>
      <c r="T219" s="212"/>
    </row>
    <row r="220" spans="1:25" ht="76.2" hidden="1" customHeight="1">
      <c r="A220" s="120"/>
      <c r="B220" s="44" t="s">
        <v>518</v>
      </c>
      <c r="C220" s="76" t="s">
        <v>229</v>
      </c>
      <c r="D220" s="47">
        <v>3.8</v>
      </c>
      <c r="E220" s="47"/>
      <c r="F220" s="47"/>
      <c r="G220" s="47"/>
      <c r="H220" s="47"/>
      <c r="I220" s="47" t="s">
        <v>64</v>
      </c>
      <c r="J220" s="509"/>
      <c r="K220" s="565"/>
      <c r="L220" s="575"/>
      <c r="M220" s="525"/>
      <c r="N220" s="544"/>
      <c r="O220" s="544"/>
      <c r="P220" s="44" t="s">
        <v>8</v>
      </c>
      <c r="Q220" s="212"/>
      <c r="R220" s="34">
        <v>1</v>
      </c>
      <c r="S220" s="218"/>
      <c r="T220" s="212"/>
    </row>
    <row r="221" spans="1:25" ht="63" hidden="1" customHeight="1">
      <c r="A221" s="120"/>
      <c r="B221" s="44" t="s">
        <v>285</v>
      </c>
      <c r="C221" s="76" t="s">
        <v>164</v>
      </c>
      <c r="D221" s="47" t="s">
        <v>516</v>
      </c>
      <c r="E221" s="47"/>
      <c r="F221" s="47"/>
      <c r="G221" s="47"/>
      <c r="H221" s="47"/>
      <c r="I221" s="47" t="s">
        <v>64</v>
      </c>
      <c r="J221" s="509"/>
      <c r="K221" s="565"/>
      <c r="L221" s="525"/>
      <c r="M221" s="525"/>
      <c r="N221" s="544"/>
      <c r="O221" s="544"/>
      <c r="P221" s="44" t="s">
        <v>7</v>
      </c>
      <c r="Q221" s="212"/>
      <c r="R221" s="212">
        <v>1</v>
      </c>
      <c r="S221" s="218"/>
      <c r="T221" s="212"/>
    </row>
    <row r="222" spans="1:25" ht="63" hidden="1" customHeight="1">
      <c r="A222" s="7"/>
      <c r="B222" s="38" t="s">
        <v>321</v>
      </c>
      <c r="C222" s="37" t="s">
        <v>586</v>
      </c>
      <c r="D222" s="197">
        <v>4</v>
      </c>
      <c r="E222" s="75"/>
      <c r="F222" s="75"/>
      <c r="G222" s="75"/>
      <c r="H222" s="71"/>
      <c r="I222" s="197" t="s">
        <v>64</v>
      </c>
      <c r="J222" s="511"/>
      <c r="K222" s="565"/>
      <c r="L222" s="569"/>
      <c r="M222" s="505"/>
      <c r="N222" s="550"/>
      <c r="O222" s="550"/>
      <c r="P222" s="38" t="s">
        <v>39</v>
      </c>
      <c r="Q222" s="212"/>
      <c r="R222" s="212">
        <v>1</v>
      </c>
      <c r="S222" s="445">
        <f>SUM(R213:R222)</f>
        <v>9</v>
      </c>
      <c r="T222" s="212"/>
      <c r="U222" s="445">
        <f>SUM(T213:T222)</f>
        <v>1</v>
      </c>
    </row>
    <row r="223" spans="1:25" s="39" customFormat="1" ht="28.5" hidden="1" customHeight="1">
      <c r="A223" s="367" t="s">
        <v>119</v>
      </c>
      <c r="B223" s="293"/>
      <c r="C223" s="294"/>
      <c r="D223" s="319"/>
      <c r="E223" s="319"/>
      <c r="F223" s="319"/>
      <c r="G223" s="319"/>
      <c r="H223" s="319"/>
      <c r="I223" s="319"/>
      <c r="J223" s="535"/>
      <c r="K223" s="535"/>
      <c r="L223" s="586"/>
      <c r="M223" s="535"/>
      <c r="N223" s="559"/>
      <c r="O223" s="559"/>
      <c r="P223" s="295"/>
      <c r="S223" s="296"/>
    </row>
    <row r="224" spans="1:25" ht="74.25" hidden="1" customHeight="1">
      <c r="A224" s="120"/>
      <c r="B224" s="63" t="s">
        <v>575</v>
      </c>
      <c r="C224" s="77" t="s">
        <v>256</v>
      </c>
      <c r="D224" s="302" t="s">
        <v>79</v>
      </c>
      <c r="E224" s="373"/>
      <c r="F224" s="302"/>
      <c r="G224" s="302"/>
      <c r="H224" s="302"/>
      <c r="I224" s="417" t="s">
        <v>33</v>
      </c>
      <c r="J224" s="509"/>
      <c r="K224" s="565"/>
      <c r="L224" s="509"/>
      <c r="M224" s="509"/>
      <c r="N224" s="547"/>
      <c r="O224" s="547"/>
      <c r="P224" s="63" t="s">
        <v>9</v>
      </c>
      <c r="Q224" s="214"/>
      <c r="R224" s="214">
        <v>1</v>
      </c>
      <c r="S224" s="214"/>
      <c r="T224" s="214"/>
    </row>
    <row r="225" spans="1:25" ht="58.8" hidden="1" customHeight="1">
      <c r="A225" s="36"/>
      <c r="B225" s="44" t="s">
        <v>380</v>
      </c>
      <c r="C225" s="76" t="s">
        <v>381</v>
      </c>
      <c r="D225" s="47" t="s">
        <v>382</v>
      </c>
      <c r="E225" s="47"/>
      <c r="F225" s="47"/>
      <c r="G225" s="47"/>
      <c r="H225" s="47"/>
      <c r="I225" s="47" t="s">
        <v>65</v>
      </c>
      <c r="J225" s="509"/>
      <c r="K225" s="565"/>
      <c r="L225" s="525"/>
      <c r="M225" s="525"/>
      <c r="N225" s="544"/>
      <c r="O225" s="544"/>
      <c r="P225" s="44" t="s">
        <v>5</v>
      </c>
      <c r="R225" s="34">
        <v>1</v>
      </c>
      <c r="S225" s="54"/>
    </row>
    <row r="226" spans="1:25" ht="57" hidden="1" customHeight="1">
      <c r="A226" s="107"/>
      <c r="B226" s="44" t="s">
        <v>450</v>
      </c>
      <c r="C226" s="38" t="s">
        <v>444</v>
      </c>
      <c r="D226" s="47" t="s">
        <v>445</v>
      </c>
      <c r="E226" s="47"/>
      <c r="F226" s="47"/>
      <c r="G226" s="47"/>
      <c r="H226" s="47"/>
      <c r="I226" s="47" t="s">
        <v>445</v>
      </c>
      <c r="J226" s="525"/>
      <c r="K226" s="525"/>
      <c r="L226" s="565"/>
      <c r="M226" s="525"/>
      <c r="N226" s="544"/>
      <c r="O226" s="544"/>
      <c r="P226" s="44" t="s">
        <v>14</v>
      </c>
      <c r="S226" s="54"/>
      <c r="T226" s="34">
        <v>1</v>
      </c>
    </row>
    <row r="227" spans="1:25" ht="118.2" hidden="1" customHeight="1">
      <c r="A227" s="95"/>
      <c r="B227" s="322" t="s">
        <v>676</v>
      </c>
      <c r="C227" s="65" t="s">
        <v>330</v>
      </c>
      <c r="D227" s="90" t="s">
        <v>331</v>
      </c>
      <c r="E227" s="377"/>
      <c r="F227" s="90"/>
      <c r="G227" s="90"/>
      <c r="H227" s="215"/>
      <c r="I227" s="415" t="s">
        <v>331</v>
      </c>
      <c r="J227" s="510"/>
      <c r="K227" s="525"/>
      <c r="L227" s="565"/>
      <c r="M227" s="525"/>
      <c r="N227" s="544"/>
      <c r="O227" s="544"/>
      <c r="P227" s="216" t="s">
        <v>11</v>
      </c>
      <c r="S227" s="54"/>
      <c r="T227" s="34">
        <v>1</v>
      </c>
    </row>
    <row r="228" spans="1:25" ht="62.25" hidden="1" customHeight="1">
      <c r="A228" s="95"/>
      <c r="B228" s="76" t="s">
        <v>576</v>
      </c>
      <c r="C228" s="37" t="s">
        <v>418</v>
      </c>
      <c r="D228" s="47" t="s">
        <v>194</v>
      </c>
      <c r="E228" s="71"/>
      <c r="F228" s="71"/>
      <c r="G228" s="71"/>
      <c r="H228" s="71"/>
      <c r="I228" s="71" t="s">
        <v>64</v>
      </c>
      <c r="J228" s="510"/>
      <c r="K228" s="565"/>
      <c r="L228" s="569"/>
      <c r="M228" s="525"/>
      <c r="N228" s="544"/>
      <c r="O228" s="544"/>
      <c r="P228" s="462" t="s">
        <v>4</v>
      </c>
      <c r="Q228" s="212"/>
      <c r="R228" s="212">
        <v>1</v>
      </c>
      <c r="S228" s="213"/>
      <c r="T228" s="212"/>
    </row>
    <row r="229" spans="1:25" ht="67.8" hidden="1" customHeight="1">
      <c r="A229" s="95"/>
      <c r="B229" s="225" t="s">
        <v>577</v>
      </c>
      <c r="C229" s="210" t="s">
        <v>195</v>
      </c>
      <c r="D229" s="211" t="s">
        <v>170</v>
      </c>
      <c r="E229" s="209"/>
      <c r="F229" s="209"/>
      <c r="G229" s="209"/>
      <c r="H229" s="209"/>
      <c r="I229" s="71" t="s">
        <v>64</v>
      </c>
      <c r="J229" s="510"/>
      <c r="K229" s="565"/>
      <c r="L229" s="568"/>
      <c r="M229" s="509"/>
      <c r="N229" s="547"/>
      <c r="O229" s="547"/>
      <c r="P229" s="614" t="s">
        <v>4</v>
      </c>
      <c r="R229" s="34">
        <v>1</v>
      </c>
      <c r="S229" s="55"/>
      <c r="W229" s="163"/>
      <c r="Y229" s="163"/>
    </row>
    <row r="230" spans="1:25" ht="47.4" hidden="1" customHeight="1">
      <c r="A230" s="226"/>
      <c r="B230" s="44" t="s">
        <v>459</v>
      </c>
      <c r="C230" s="148" t="s">
        <v>487</v>
      </c>
      <c r="D230" s="47" t="s">
        <v>460</v>
      </c>
      <c r="E230" s="402"/>
      <c r="F230" s="75"/>
      <c r="G230" s="75"/>
      <c r="H230" s="71"/>
      <c r="I230" s="71" t="s">
        <v>172</v>
      </c>
      <c r="J230" s="510"/>
      <c r="K230" s="565"/>
      <c r="L230" s="569"/>
      <c r="M230" s="525"/>
      <c r="N230" s="544"/>
      <c r="O230" s="544"/>
      <c r="P230" s="38" t="s">
        <v>17</v>
      </c>
      <c r="Q230" s="163"/>
      <c r="R230" s="163">
        <v>1</v>
      </c>
      <c r="S230" s="450">
        <f>SUM(R224:R230)</f>
        <v>5</v>
      </c>
      <c r="T230" s="163"/>
      <c r="U230" s="450">
        <f>SUM(T224:T230)</f>
        <v>2</v>
      </c>
    </row>
    <row r="231" spans="1:25" ht="27" hidden="1" customHeight="1">
      <c r="A231" s="104" t="s">
        <v>114</v>
      </c>
      <c r="B231" s="88"/>
      <c r="C231" s="86"/>
      <c r="D231" s="252"/>
      <c r="E231" s="62"/>
      <c r="F231" s="62"/>
      <c r="G231" s="62"/>
      <c r="H231" s="62"/>
      <c r="I231" s="252"/>
      <c r="J231" s="536"/>
      <c r="K231" s="519"/>
      <c r="L231" s="519"/>
      <c r="M231" s="519"/>
      <c r="N231" s="548"/>
      <c r="O231" s="548"/>
      <c r="P231" s="253"/>
      <c r="S231" s="57"/>
      <c r="W231" s="68">
        <f>SUM(R219:R231)</f>
        <v>9</v>
      </c>
      <c r="Y231" s="68">
        <f>SUM(T219:T231)</f>
        <v>2</v>
      </c>
    </row>
    <row r="232" spans="1:25" ht="77.400000000000006" hidden="1" customHeight="1">
      <c r="A232" s="107"/>
      <c r="B232" s="82" t="s">
        <v>578</v>
      </c>
      <c r="C232" s="77" t="s">
        <v>549</v>
      </c>
      <c r="D232" s="302" t="s">
        <v>170</v>
      </c>
      <c r="E232" s="373"/>
      <c r="F232" s="302"/>
      <c r="G232" s="302"/>
      <c r="H232" s="302"/>
      <c r="I232" s="417" t="s">
        <v>170</v>
      </c>
      <c r="J232" s="509"/>
      <c r="K232" s="509"/>
      <c r="L232" s="565"/>
      <c r="M232" s="509"/>
      <c r="N232" s="547"/>
      <c r="O232" s="547"/>
      <c r="P232" s="63" t="s">
        <v>7</v>
      </c>
      <c r="S232" s="54"/>
      <c r="T232" s="34">
        <v>1</v>
      </c>
    </row>
    <row r="233" spans="1:25" ht="79.8" hidden="1" customHeight="1">
      <c r="A233" s="107"/>
      <c r="B233" s="118" t="s">
        <v>580</v>
      </c>
      <c r="C233" s="76" t="s">
        <v>547</v>
      </c>
      <c r="D233" s="47" t="s">
        <v>170</v>
      </c>
      <c r="E233" s="47"/>
      <c r="F233" s="47"/>
      <c r="G233" s="47"/>
      <c r="H233" s="47"/>
      <c r="I233" s="47" t="s">
        <v>64</v>
      </c>
      <c r="J233" s="509"/>
      <c r="K233" s="565"/>
      <c r="L233" s="525"/>
      <c r="M233" s="525"/>
      <c r="N233" s="544"/>
      <c r="O233" s="544"/>
      <c r="P233" s="88" t="s">
        <v>7</v>
      </c>
      <c r="R233" s="34">
        <v>1</v>
      </c>
      <c r="S233" s="54"/>
    </row>
    <row r="234" spans="1:25" ht="77.400000000000006" hidden="1" customHeight="1">
      <c r="A234" s="107"/>
      <c r="B234" s="169" t="s">
        <v>579</v>
      </c>
      <c r="C234" s="77" t="s">
        <v>548</v>
      </c>
      <c r="D234" s="47" t="s">
        <v>170</v>
      </c>
      <c r="E234" s="47"/>
      <c r="F234" s="47"/>
      <c r="G234" s="47"/>
      <c r="H234" s="47"/>
      <c r="I234" s="47" t="s">
        <v>64</v>
      </c>
      <c r="J234" s="509"/>
      <c r="K234" s="565"/>
      <c r="L234" s="525"/>
      <c r="M234" s="525"/>
      <c r="N234" s="544"/>
      <c r="O234" s="544"/>
      <c r="P234" s="615" t="s">
        <v>7</v>
      </c>
      <c r="R234" s="34">
        <v>1</v>
      </c>
      <c r="S234" s="54"/>
    </row>
    <row r="235" spans="1:25" ht="55.2" hidden="1" customHeight="1">
      <c r="A235" s="107"/>
      <c r="B235" s="38" t="s">
        <v>457</v>
      </c>
      <c r="C235" s="37" t="s">
        <v>210</v>
      </c>
      <c r="D235" s="47" t="s">
        <v>474</v>
      </c>
      <c r="E235" s="47"/>
      <c r="F235" s="47"/>
      <c r="G235" s="47"/>
      <c r="H235" s="47"/>
      <c r="I235" s="415" t="s">
        <v>64</v>
      </c>
      <c r="J235" s="510"/>
      <c r="K235" s="565"/>
      <c r="L235" s="525"/>
      <c r="M235" s="525"/>
      <c r="N235" s="544"/>
      <c r="O235" s="544"/>
      <c r="P235" s="44" t="s">
        <v>6</v>
      </c>
      <c r="R235" s="34">
        <v>1</v>
      </c>
    </row>
    <row r="236" spans="1:25" ht="76.8" hidden="1" customHeight="1">
      <c r="A236" s="67"/>
      <c r="B236" s="38" t="s">
        <v>595</v>
      </c>
      <c r="C236" s="426" t="s">
        <v>593</v>
      </c>
      <c r="D236" s="47" t="s">
        <v>594</v>
      </c>
      <c r="E236" s="427"/>
      <c r="F236" s="47"/>
      <c r="G236" s="47"/>
      <c r="H236" s="47"/>
      <c r="I236" s="47" t="s">
        <v>594</v>
      </c>
      <c r="J236" s="525"/>
      <c r="K236" s="537"/>
      <c r="L236" s="565"/>
      <c r="M236" s="525"/>
      <c r="N236" s="544"/>
      <c r="O236" s="544"/>
      <c r="P236" s="84" t="s">
        <v>17</v>
      </c>
      <c r="S236" s="449">
        <f>SUM(R232:R236)</f>
        <v>3</v>
      </c>
      <c r="T236" s="34">
        <v>1</v>
      </c>
      <c r="U236" s="449">
        <f>SUM(T232:T236)</f>
        <v>2</v>
      </c>
    </row>
    <row r="237" spans="1:25" ht="27.6" hidden="1" customHeight="1">
      <c r="A237" s="280" t="s">
        <v>126</v>
      </c>
      <c r="B237" s="240"/>
      <c r="C237" s="260"/>
      <c r="D237" s="247"/>
      <c r="E237" s="376"/>
      <c r="F237" s="361"/>
      <c r="G237" s="361"/>
      <c r="H237" s="361"/>
      <c r="I237" s="620"/>
      <c r="J237" s="531"/>
      <c r="K237" s="519"/>
      <c r="L237" s="567"/>
      <c r="M237" s="519"/>
      <c r="N237" s="548"/>
      <c r="O237" s="548"/>
      <c r="P237" s="141"/>
      <c r="S237" s="52"/>
      <c r="W237" s="163"/>
      <c r="Y237" s="163"/>
    </row>
    <row r="238" spans="1:25" ht="27.6" hidden="1" customHeight="1">
      <c r="A238" s="107" t="s">
        <v>120</v>
      </c>
      <c r="B238" s="255"/>
      <c r="C238" s="246"/>
      <c r="D238" s="247"/>
      <c r="E238" s="376"/>
      <c r="F238" s="70"/>
      <c r="G238" s="70"/>
      <c r="H238" s="70"/>
      <c r="I238" s="416"/>
      <c r="J238" s="531"/>
      <c r="K238" s="523"/>
      <c r="L238" s="576"/>
      <c r="M238" s="523"/>
      <c r="N238" s="546"/>
      <c r="O238" s="546"/>
      <c r="P238" s="256"/>
      <c r="Q238" s="163"/>
      <c r="R238" s="163"/>
      <c r="S238" s="205"/>
      <c r="T238" s="204"/>
      <c r="U238" s="205"/>
      <c r="W238" s="68">
        <f>SUM(R72:R238)</f>
        <v>120</v>
      </c>
      <c r="Y238" s="68">
        <f>SUM(T72:T238)</f>
        <v>32</v>
      </c>
    </row>
    <row r="239" spans="1:25" ht="80.400000000000006" hidden="1" customHeight="1">
      <c r="A239" s="59"/>
      <c r="B239" s="157" t="s">
        <v>270</v>
      </c>
      <c r="C239" s="65" t="s">
        <v>271</v>
      </c>
      <c r="D239" s="63"/>
      <c r="E239" s="377"/>
      <c r="F239" s="90"/>
      <c r="G239" s="90" t="s">
        <v>272</v>
      </c>
      <c r="H239" s="90" t="s">
        <v>484</v>
      </c>
      <c r="I239" s="417"/>
      <c r="J239" s="509"/>
      <c r="K239" s="509"/>
      <c r="L239" s="568"/>
      <c r="M239" s="509"/>
      <c r="N239" s="547"/>
      <c r="O239" s="547"/>
      <c r="P239" s="356" t="s">
        <v>13</v>
      </c>
    </row>
    <row r="240" spans="1:25" ht="57.6" hidden="1" customHeight="1">
      <c r="A240" s="59"/>
      <c r="B240" s="157" t="s">
        <v>270</v>
      </c>
      <c r="C240" s="37" t="s">
        <v>532</v>
      </c>
      <c r="D240" s="302" t="s">
        <v>32</v>
      </c>
      <c r="E240" s="377"/>
      <c r="F240" s="90"/>
      <c r="G240" s="90"/>
      <c r="H240" s="90"/>
      <c r="I240" s="417" t="s">
        <v>630</v>
      </c>
      <c r="J240" s="509"/>
      <c r="K240" s="509"/>
      <c r="L240" s="568"/>
      <c r="M240" s="565"/>
      <c r="N240" s="547"/>
      <c r="O240" s="547"/>
      <c r="P240" s="614" t="s">
        <v>13</v>
      </c>
      <c r="S240" s="55"/>
      <c r="T240" s="34">
        <v>1</v>
      </c>
    </row>
    <row r="241" spans="1:25" ht="64.8" hidden="1" customHeight="1">
      <c r="A241" s="59"/>
      <c r="B241" s="157" t="s">
        <v>270</v>
      </c>
      <c r="C241" s="37" t="s">
        <v>533</v>
      </c>
      <c r="D241" s="47" t="s">
        <v>37</v>
      </c>
      <c r="E241" s="71"/>
      <c r="F241" s="71"/>
      <c r="G241" s="71"/>
      <c r="H241" s="71"/>
      <c r="I241" s="47" t="s">
        <v>631</v>
      </c>
      <c r="J241" s="525"/>
      <c r="K241" s="525"/>
      <c r="L241" s="569"/>
      <c r="M241" s="565"/>
      <c r="N241" s="544"/>
      <c r="O241" s="544"/>
      <c r="P241" s="614" t="s">
        <v>13</v>
      </c>
      <c r="S241" s="55"/>
      <c r="T241" s="34">
        <v>1</v>
      </c>
    </row>
    <row r="242" spans="1:25" ht="72" hidden="1" customHeight="1">
      <c r="A242" s="59"/>
      <c r="B242" s="86" t="s">
        <v>270</v>
      </c>
      <c r="C242" s="37" t="s">
        <v>534</v>
      </c>
      <c r="D242" s="47" t="s">
        <v>535</v>
      </c>
      <c r="E242" s="71"/>
      <c r="F242" s="71"/>
      <c r="G242" s="71"/>
      <c r="H242" s="71"/>
      <c r="I242" s="47" t="s">
        <v>632</v>
      </c>
      <c r="J242" s="509"/>
      <c r="K242" s="565"/>
      <c r="L242" s="569"/>
      <c r="M242" s="525"/>
      <c r="N242" s="544"/>
      <c r="O242" s="544"/>
      <c r="P242" s="37" t="s">
        <v>13</v>
      </c>
      <c r="R242" s="34">
        <v>1</v>
      </c>
      <c r="S242" s="55"/>
    </row>
    <row r="243" spans="1:25" ht="53.4" hidden="1" customHeight="1">
      <c r="A243" s="119"/>
      <c r="B243" s="86" t="s">
        <v>270</v>
      </c>
      <c r="C243" s="65" t="s">
        <v>536</v>
      </c>
      <c r="D243" s="47" t="s">
        <v>470</v>
      </c>
      <c r="E243" s="71"/>
      <c r="F243" s="71"/>
      <c r="G243" s="71"/>
      <c r="H243" s="71"/>
      <c r="I243" s="47" t="s">
        <v>65</v>
      </c>
      <c r="J243" s="509"/>
      <c r="K243" s="565"/>
      <c r="L243" s="569"/>
      <c r="M243" s="525"/>
      <c r="N243" s="544"/>
      <c r="O243" s="544"/>
      <c r="P243" s="37" t="s">
        <v>13</v>
      </c>
      <c r="R243" s="34">
        <v>1</v>
      </c>
      <c r="S243" s="448">
        <f>SUM(R239:R243)</f>
        <v>2</v>
      </c>
      <c r="U243" s="448">
        <f>SUM(T239:T243)</f>
        <v>2</v>
      </c>
    </row>
    <row r="244" spans="1:25" ht="31.2" hidden="1" customHeight="1">
      <c r="A244" s="104" t="s">
        <v>114</v>
      </c>
      <c r="B244" s="257"/>
      <c r="C244" s="189"/>
      <c r="D244" s="145"/>
      <c r="E244" s="266"/>
      <c r="F244" s="266"/>
      <c r="G244" s="266"/>
      <c r="H244" s="266"/>
      <c r="I244" s="145"/>
      <c r="J244" s="520"/>
      <c r="K244" s="519"/>
      <c r="L244" s="567"/>
      <c r="M244" s="519"/>
      <c r="N244" s="548"/>
      <c r="O244" s="548"/>
      <c r="P244" s="191"/>
      <c r="S244" s="55"/>
    </row>
    <row r="245" spans="1:25" ht="94.8" hidden="1" customHeight="1">
      <c r="A245" s="36"/>
      <c r="B245" s="63" t="s">
        <v>582</v>
      </c>
      <c r="C245" s="322" t="s">
        <v>446</v>
      </c>
      <c r="D245" s="302" t="s">
        <v>447</v>
      </c>
      <c r="E245" s="377"/>
      <c r="F245" s="90"/>
      <c r="G245" s="90"/>
      <c r="H245" s="90"/>
      <c r="I245" s="417" t="s">
        <v>447</v>
      </c>
      <c r="J245" s="509"/>
      <c r="K245" s="509"/>
      <c r="L245" s="565"/>
      <c r="M245" s="509"/>
      <c r="N245" s="547"/>
      <c r="O245" s="547"/>
      <c r="P245" s="305" t="s">
        <v>14</v>
      </c>
      <c r="S245" s="55"/>
      <c r="T245" s="34">
        <v>1</v>
      </c>
      <c r="W245" s="68">
        <f>SUM(R239:R245)</f>
        <v>2</v>
      </c>
      <c r="Y245" s="68">
        <f>SUM(T239:T245)</f>
        <v>3</v>
      </c>
    </row>
    <row r="246" spans="1:25" ht="61.8" hidden="1" customHeight="1">
      <c r="A246" s="65"/>
      <c r="B246" s="307" t="s">
        <v>227</v>
      </c>
      <c r="C246" s="38" t="s">
        <v>225</v>
      </c>
      <c r="D246" s="47" t="s">
        <v>228</v>
      </c>
      <c r="E246" s="71"/>
      <c r="F246" s="71"/>
      <c r="G246" s="71"/>
      <c r="H246" s="71"/>
      <c r="I246" s="47" t="s">
        <v>627</v>
      </c>
      <c r="J246" s="509"/>
      <c r="K246" s="565"/>
      <c r="L246" s="569"/>
      <c r="M246" s="525"/>
      <c r="N246" s="544"/>
      <c r="O246" s="544"/>
      <c r="P246" s="94" t="s">
        <v>8</v>
      </c>
      <c r="R246" s="34">
        <v>1</v>
      </c>
      <c r="S246" s="448">
        <f>SUM(R245:R246)</f>
        <v>1</v>
      </c>
      <c r="U246" s="448">
        <f>SUM(T245:T246)</f>
        <v>1</v>
      </c>
      <c r="W246" s="68"/>
      <c r="Y246" s="68"/>
    </row>
    <row r="247" spans="1:25" ht="25.8" hidden="1" customHeight="1">
      <c r="A247" s="368" t="s">
        <v>127</v>
      </c>
      <c r="B247" s="188"/>
      <c r="C247" s="189"/>
      <c r="D247" s="252"/>
      <c r="E247" s="266"/>
      <c r="F247" s="266"/>
      <c r="G247" s="266"/>
      <c r="H247" s="266"/>
      <c r="I247" s="252"/>
      <c r="J247" s="536"/>
      <c r="K247" s="519"/>
      <c r="L247" s="567"/>
      <c r="M247" s="519"/>
      <c r="N247" s="548"/>
      <c r="O247" s="548"/>
      <c r="P247" s="191"/>
      <c r="S247" s="349"/>
      <c r="U247" s="349"/>
    </row>
    <row r="248" spans="1:25" ht="28.2" hidden="1" customHeight="1">
      <c r="A248" s="107" t="s">
        <v>122</v>
      </c>
      <c r="B248" s="323"/>
      <c r="C248" s="36"/>
      <c r="D248" s="250"/>
      <c r="E248" s="376"/>
      <c r="F248" s="70"/>
      <c r="G248" s="172"/>
      <c r="H248" s="317"/>
      <c r="I248" s="250"/>
      <c r="J248" s="532"/>
      <c r="K248" s="523"/>
      <c r="L248" s="576"/>
      <c r="M248" s="523"/>
      <c r="N248" s="546"/>
      <c r="O248" s="546"/>
      <c r="P248" s="141"/>
      <c r="S248" s="349"/>
      <c r="U248" s="349"/>
      <c r="W248" s="68">
        <v>1</v>
      </c>
      <c r="Y248" s="68">
        <v>1</v>
      </c>
    </row>
    <row r="249" spans="1:25" ht="79.8" hidden="1" customHeight="1">
      <c r="A249" s="143"/>
      <c r="B249" s="63" t="s">
        <v>583</v>
      </c>
      <c r="C249" s="322" t="s">
        <v>448</v>
      </c>
      <c r="D249" s="302" t="s">
        <v>449</v>
      </c>
      <c r="E249" s="377"/>
      <c r="F249" s="90"/>
      <c r="G249" s="175"/>
      <c r="H249" s="98"/>
      <c r="I249" s="417" t="s">
        <v>449</v>
      </c>
      <c r="J249" s="509"/>
      <c r="K249" s="509"/>
      <c r="L249" s="565"/>
      <c r="M249" s="509"/>
      <c r="N249" s="547"/>
      <c r="O249" s="547"/>
      <c r="P249" s="305" t="s">
        <v>14</v>
      </c>
      <c r="S249" s="447">
        <v>0</v>
      </c>
      <c r="T249" s="34">
        <v>1</v>
      </c>
      <c r="U249" s="447">
        <v>1</v>
      </c>
    </row>
    <row r="250" spans="1:25" ht="30.6" hidden="1" customHeight="1">
      <c r="A250" s="48" t="s">
        <v>119</v>
      </c>
      <c r="B250" s="242"/>
      <c r="C250" s="249"/>
      <c r="D250" s="62"/>
      <c r="E250" s="266"/>
      <c r="F250" s="266"/>
      <c r="G250" s="266"/>
      <c r="H250" s="318"/>
      <c r="I250" s="420"/>
      <c r="J250" s="519"/>
      <c r="K250" s="587"/>
      <c r="L250" s="587"/>
      <c r="M250" s="587"/>
      <c r="N250" s="560"/>
      <c r="O250" s="560"/>
      <c r="P250" s="254"/>
      <c r="S250" s="56"/>
    </row>
    <row r="251" spans="1:25" ht="54" hidden="1" customHeight="1">
      <c r="A251" s="107"/>
      <c r="B251" s="322" t="s">
        <v>309</v>
      </c>
      <c r="C251" s="65" t="s">
        <v>310</v>
      </c>
      <c r="D251" s="90" t="s">
        <v>61</v>
      </c>
      <c r="E251" s="223"/>
      <c r="F251" s="223"/>
      <c r="G251" s="258"/>
      <c r="H251" s="98">
        <v>247812</v>
      </c>
      <c r="I251" s="415" t="s">
        <v>621</v>
      </c>
      <c r="J251" s="510"/>
      <c r="K251" s="565"/>
      <c r="L251" s="568"/>
      <c r="M251" s="509"/>
      <c r="N251" s="547"/>
      <c r="O251" s="547"/>
      <c r="P251" s="357" t="s">
        <v>18</v>
      </c>
      <c r="R251" s="34">
        <v>1</v>
      </c>
      <c r="S251" s="52"/>
      <c r="W251" s="68">
        <f>SUM(R251:R251)</f>
        <v>1</v>
      </c>
      <c r="Y251" s="68">
        <f>SUM(T251:T251)</f>
        <v>0</v>
      </c>
    </row>
    <row r="252" spans="1:25" ht="55.8" hidden="1" customHeight="1">
      <c r="A252" s="119"/>
      <c r="B252" s="203" t="s">
        <v>242</v>
      </c>
      <c r="C252" s="324" t="s">
        <v>243</v>
      </c>
      <c r="D252" s="209" t="s">
        <v>37</v>
      </c>
      <c r="E252" s="209"/>
      <c r="F252" s="200"/>
      <c r="G252" s="200"/>
      <c r="H252" s="200"/>
      <c r="I252" s="209" t="s">
        <v>64</v>
      </c>
      <c r="J252" s="510"/>
      <c r="K252" s="570"/>
      <c r="L252" s="525"/>
      <c r="M252" s="525"/>
      <c r="N252" s="544"/>
      <c r="O252" s="544"/>
      <c r="P252" s="201" t="s">
        <v>9</v>
      </c>
      <c r="R252" s="34">
        <v>1</v>
      </c>
      <c r="S252" s="446">
        <f>SUM(R251:R252)</f>
        <v>2</v>
      </c>
      <c r="U252" s="446">
        <f>SUM(T251:T252)</f>
        <v>0</v>
      </c>
      <c r="W252" s="68">
        <v>1</v>
      </c>
      <c r="Y252" s="68">
        <v>1</v>
      </c>
    </row>
    <row r="253" spans="1:25" ht="27.6" hidden="1" customHeight="1">
      <c r="A253" s="107" t="s">
        <v>114</v>
      </c>
      <c r="B253" s="242"/>
      <c r="C253" s="61"/>
      <c r="D253" s="252"/>
      <c r="E253" s="266"/>
      <c r="F253" s="266"/>
      <c r="G253" s="266"/>
      <c r="H253" s="266"/>
      <c r="I253" s="252"/>
      <c r="J253" s="536"/>
      <c r="K253" s="519"/>
      <c r="L253" s="567"/>
      <c r="M253" s="519"/>
      <c r="N253" s="548"/>
      <c r="O253" s="548"/>
      <c r="P253" s="254"/>
      <c r="S253" s="56"/>
    </row>
    <row r="254" spans="1:25" ht="176.4" hidden="1" customHeight="1">
      <c r="A254" s="502"/>
      <c r="B254" s="322" t="s">
        <v>306</v>
      </c>
      <c r="C254" s="65" t="s">
        <v>307</v>
      </c>
      <c r="D254" s="90" t="s">
        <v>308</v>
      </c>
      <c r="E254" s="223"/>
      <c r="F254" s="223"/>
      <c r="G254" s="223"/>
      <c r="H254" s="223"/>
      <c r="I254" s="419" t="s">
        <v>645</v>
      </c>
      <c r="J254" s="538"/>
      <c r="K254" s="582"/>
      <c r="L254" s="565"/>
      <c r="M254" s="582"/>
      <c r="N254" s="556"/>
      <c r="O254" s="556"/>
      <c r="P254" s="410" t="s">
        <v>18</v>
      </c>
      <c r="S254" s="56"/>
      <c r="T254" s="34">
        <v>1</v>
      </c>
    </row>
    <row r="255" spans="1:25" ht="82.2" hidden="1" customHeight="1">
      <c r="A255" s="107"/>
      <c r="B255" s="63" t="s">
        <v>585</v>
      </c>
      <c r="C255" s="37" t="s">
        <v>394</v>
      </c>
      <c r="D255" s="47" t="s">
        <v>323</v>
      </c>
      <c r="E255" s="71"/>
      <c r="F255" s="71"/>
      <c r="G255" s="74"/>
      <c r="H255" s="71"/>
      <c r="I255" s="47" t="s">
        <v>635</v>
      </c>
      <c r="J255" s="525"/>
      <c r="K255" s="525"/>
      <c r="L255" s="565"/>
      <c r="N255" s="544"/>
      <c r="O255" s="544"/>
      <c r="P255" s="38" t="s">
        <v>15</v>
      </c>
      <c r="Q255" s="39"/>
      <c r="R255" s="39"/>
      <c r="S255" s="56"/>
      <c r="T255" s="39">
        <v>1</v>
      </c>
      <c r="U255" s="39"/>
    </row>
    <row r="256" spans="1:25" ht="52.8" hidden="1" customHeight="1">
      <c r="A256" s="107"/>
      <c r="B256" s="44" t="s">
        <v>306</v>
      </c>
      <c r="C256" s="37" t="s">
        <v>584</v>
      </c>
      <c r="D256" s="47" t="s">
        <v>331</v>
      </c>
      <c r="E256" s="71"/>
      <c r="F256" s="71"/>
      <c r="G256" s="74"/>
      <c r="H256" s="71"/>
      <c r="I256" s="47" t="s">
        <v>331</v>
      </c>
      <c r="J256" s="525"/>
      <c r="K256" s="525"/>
      <c r="L256" s="565"/>
      <c r="M256" s="525"/>
      <c r="N256" s="544"/>
      <c r="O256" s="544"/>
      <c r="P256" s="38" t="s">
        <v>11</v>
      </c>
      <c r="Q256" s="39"/>
      <c r="R256" s="39"/>
      <c r="S256" s="56"/>
      <c r="T256" s="39">
        <v>1</v>
      </c>
      <c r="U256" s="39"/>
    </row>
    <row r="257" spans="1:25" ht="57.6" hidden="1" customHeight="1">
      <c r="A257" s="155"/>
      <c r="B257" s="44" t="s">
        <v>453</v>
      </c>
      <c r="C257" s="38" t="s">
        <v>451</v>
      </c>
      <c r="D257" s="47" t="s">
        <v>452</v>
      </c>
      <c r="E257" s="71"/>
      <c r="F257" s="71"/>
      <c r="G257" s="71"/>
      <c r="H257" s="71"/>
      <c r="I257" s="47" t="s">
        <v>452</v>
      </c>
      <c r="J257" s="509"/>
      <c r="K257" s="509"/>
      <c r="L257" s="565"/>
      <c r="M257" s="509"/>
      <c r="N257" s="547"/>
      <c r="O257" s="547"/>
      <c r="P257" s="38" t="s">
        <v>14</v>
      </c>
      <c r="S257" s="446">
        <f>SUM(R251:R257)</f>
        <v>2</v>
      </c>
      <c r="T257" s="34">
        <v>1</v>
      </c>
      <c r="U257" s="446">
        <f>SUM(T251:T257)</f>
        <v>4</v>
      </c>
    </row>
    <row r="258" spans="1:25" ht="29.4" hidden="1" customHeight="1">
      <c r="A258" s="187" t="s">
        <v>93</v>
      </c>
      <c r="B258" s="188"/>
      <c r="C258" s="189"/>
      <c r="D258" s="62"/>
      <c r="E258" s="266"/>
      <c r="F258" s="266"/>
      <c r="G258" s="266"/>
      <c r="H258" s="266"/>
      <c r="I258" s="420"/>
      <c r="J258" s="519"/>
      <c r="K258" s="519"/>
      <c r="L258" s="567"/>
      <c r="M258" s="519"/>
      <c r="N258" s="548"/>
      <c r="O258" s="548"/>
      <c r="P258" s="191"/>
      <c r="S258" s="164"/>
      <c r="U258" s="164"/>
      <c r="W258" s="68">
        <f>SUM(R255:R258)</f>
        <v>0</v>
      </c>
      <c r="Y258" s="68">
        <f>SUM(T255:T258)</f>
        <v>3</v>
      </c>
    </row>
    <row r="259" spans="1:25" ht="28.5" hidden="1" customHeight="1">
      <c r="A259" s="107" t="s">
        <v>113</v>
      </c>
      <c r="B259" s="259"/>
      <c r="C259" s="260"/>
      <c r="D259" s="308"/>
      <c r="E259" s="376"/>
      <c r="F259" s="70"/>
      <c r="G259" s="70"/>
      <c r="H259" s="292"/>
      <c r="I259" s="416"/>
      <c r="J259" s="523"/>
      <c r="K259" s="523"/>
      <c r="L259" s="576"/>
      <c r="M259" s="523"/>
      <c r="N259" s="546"/>
      <c r="O259" s="546"/>
      <c r="P259" s="256"/>
    </row>
    <row r="260" spans="1:25" ht="128.4" hidden="1" customHeight="1">
      <c r="A260" s="59"/>
      <c r="B260" s="297" t="s">
        <v>319</v>
      </c>
      <c r="C260" s="65" t="s">
        <v>320</v>
      </c>
      <c r="D260" s="302" t="s">
        <v>35</v>
      </c>
      <c r="E260" s="292"/>
      <c r="F260" s="292"/>
      <c r="G260" s="292"/>
      <c r="H260" s="70"/>
      <c r="I260" s="417" t="s">
        <v>35</v>
      </c>
      <c r="J260" s="509"/>
      <c r="K260" s="509"/>
      <c r="L260" s="565"/>
      <c r="M260" s="509"/>
      <c r="N260" s="547"/>
      <c r="O260" s="547"/>
      <c r="P260" s="305" t="s">
        <v>39</v>
      </c>
      <c r="T260" s="34">
        <v>1</v>
      </c>
    </row>
    <row r="261" spans="1:25" ht="58.8" hidden="1" customHeight="1">
      <c r="A261" s="59"/>
      <c r="B261" s="476" t="s">
        <v>458</v>
      </c>
      <c r="C261" s="477"/>
      <c r="D261" s="300"/>
      <c r="E261" s="265"/>
      <c r="F261" s="265"/>
      <c r="G261" s="265"/>
      <c r="H261" s="460"/>
      <c r="I261" s="478"/>
      <c r="J261" s="539"/>
      <c r="K261" s="519"/>
      <c r="L261" s="578"/>
      <c r="M261" s="519"/>
      <c r="N261" s="548"/>
      <c r="O261" s="548"/>
      <c r="P261" s="614" t="s">
        <v>17</v>
      </c>
      <c r="S261" s="57"/>
    </row>
    <row r="262" spans="1:25" ht="50.25" hidden="1" customHeight="1">
      <c r="A262" s="59"/>
      <c r="B262" s="299" t="s">
        <v>556</v>
      </c>
      <c r="C262" s="480" t="s">
        <v>205</v>
      </c>
      <c r="D262" s="416" t="s">
        <v>40</v>
      </c>
      <c r="E262" s="481"/>
      <c r="F262" s="292"/>
      <c r="G262" s="292"/>
      <c r="H262" s="471"/>
      <c r="I262" s="416" t="s">
        <v>40</v>
      </c>
      <c r="J262" s="523"/>
      <c r="K262" s="523"/>
      <c r="L262" s="588"/>
      <c r="M262" s="523"/>
      <c r="N262" s="546"/>
      <c r="O262" s="546"/>
      <c r="P262" s="470" t="s">
        <v>17</v>
      </c>
      <c r="S262" s="57"/>
      <c r="T262" s="34">
        <v>1</v>
      </c>
    </row>
    <row r="263" spans="1:25" ht="79.2" hidden="1" customHeight="1">
      <c r="A263" s="119"/>
      <c r="B263" s="298" t="s">
        <v>557</v>
      </c>
      <c r="C263" s="159" t="s">
        <v>205</v>
      </c>
      <c r="D263" s="469" t="s">
        <v>40</v>
      </c>
      <c r="E263" s="425"/>
      <c r="F263" s="97"/>
      <c r="G263" s="97"/>
      <c r="H263" s="468"/>
      <c r="I263" s="469" t="s">
        <v>40</v>
      </c>
      <c r="J263" s="509"/>
      <c r="K263" s="509"/>
      <c r="L263" s="565"/>
      <c r="M263" s="509"/>
      <c r="N263" s="547"/>
      <c r="O263" s="547"/>
      <c r="P263" s="614" t="s">
        <v>17</v>
      </c>
      <c r="S263" s="445">
        <f>SUM(R260:R263)</f>
        <v>0</v>
      </c>
      <c r="T263" s="34">
        <v>1</v>
      </c>
      <c r="U263" s="445">
        <f>SUM(T260:T263)</f>
        <v>3</v>
      </c>
    </row>
    <row r="264" spans="1:25" ht="27" hidden="1" customHeight="1">
      <c r="A264" s="107" t="s">
        <v>112</v>
      </c>
      <c r="B264" s="251"/>
      <c r="C264" s="249"/>
      <c r="D264" s="62"/>
      <c r="E264" s="266"/>
      <c r="F264" s="266"/>
      <c r="G264" s="266"/>
      <c r="H264" s="265"/>
      <c r="I264" s="420"/>
      <c r="J264" s="519"/>
      <c r="K264" s="519"/>
      <c r="L264" s="567"/>
      <c r="M264" s="519"/>
      <c r="N264" s="548"/>
      <c r="O264" s="548"/>
      <c r="P264" s="254"/>
      <c r="S264" s="57"/>
      <c r="W264" s="68">
        <f>SUM(R260:R264)</f>
        <v>0</v>
      </c>
      <c r="Y264" s="68">
        <f>SUM(T260:T264)</f>
        <v>3</v>
      </c>
    </row>
    <row r="265" spans="1:25" ht="55.8" hidden="1" customHeight="1">
      <c r="A265" s="59"/>
      <c r="B265" s="322" t="s">
        <v>383</v>
      </c>
      <c r="C265" s="65" t="s">
        <v>384</v>
      </c>
      <c r="D265" s="302" t="s">
        <v>151</v>
      </c>
      <c r="E265" s="97"/>
      <c r="F265" s="97"/>
      <c r="G265" s="97"/>
      <c r="H265" s="90"/>
      <c r="I265" s="417" t="s">
        <v>151</v>
      </c>
      <c r="J265" s="509"/>
      <c r="K265" s="509"/>
      <c r="L265" s="565"/>
      <c r="M265" s="509"/>
      <c r="N265" s="547"/>
      <c r="O265" s="547"/>
      <c r="P265" s="484" t="s">
        <v>5</v>
      </c>
      <c r="S265" s="57"/>
      <c r="T265" s="34">
        <v>1</v>
      </c>
    </row>
    <row r="266" spans="1:25" ht="31.2" hidden="1" customHeight="1">
      <c r="A266" s="59"/>
      <c r="B266" s="1283" t="s">
        <v>615</v>
      </c>
      <c r="C266" s="1284"/>
      <c r="D266" s="1284"/>
      <c r="E266" s="1284"/>
      <c r="F266" s="1284"/>
      <c r="G266" s="1284"/>
      <c r="H266" s="1285"/>
      <c r="I266" s="72"/>
      <c r="J266" s="540"/>
      <c r="K266" s="525"/>
      <c r="L266" s="569"/>
      <c r="M266" s="525"/>
      <c r="N266" s="544"/>
      <c r="O266" s="544"/>
      <c r="P266" s="38" t="s">
        <v>5</v>
      </c>
      <c r="S266" s="57"/>
    </row>
    <row r="267" spans="1:25" ht="53.4" hidden="1" customHeight="1">
      <c r="A267" s="119"/>
      <c r="B267" s="38" t="s">
        <v>524</v>
      </c>
      <c r="C267" s="37" t="s">
        <v>385</v>
      </c>
      <c r="D267" s="47" t="s">
        <v>386</v>
      </c>
      <c r="E267" s="75"/>
      <c r="F267" s="75"/>
      <c r="G267" s="75"/>
      <c r="H267" s="71"/>
      <c r="I267" s="47" t="s">
        <v>424</v>
      </c>
      <c r="J267" s="509"/>
      <c r="K267" s="565"/>
      <c r="L267" s="569"/>
      <c r="M267" s="525"/>
      <c r="N267" s="544"/>
      <c r="O267" s="544"/>
      <c r="P267" s="38" t="s">
        <v>5</v>
      </c>
      <c r="R267" s="34">
        <v>1</v>
      </c>
      <c r="S267" s="445">
        <f>SUM(R260:R267)</f>
        <v>1</v>
      </c>
      <c r="U267" s="445">
        <f>SUM(T265:T267)</f>
        <v>1</v>
      </c>
    </row>
    <row r="268" spans="1:25" ht="28.2" hidden="1" customHeight="1">
      <c r="A268" s="192" t="s">
        <v>94</v>
      </c>
      <c r="B268" s="188"/>
      <c r="C268" s="189"/>
      <c r="D268" s="145"/>
      <c r="E268" s="190"/>
      <c r="F268" s="190"/>
      <c r="G268" s="190"/>
      <c r="H268" s="485"/>
      <c r="I268" s="145"/>
      <c r="J268" s="519"/>
      <c r="K268" s="519"/>
      <c r="L268" s="567"/>
      <c r="M268" s="519"/>
      <c r="N268" s="548"/>
      <c r="O268" s="548"/>
      <c r="P268" s="442"/>
      <c r="W268" s="68">
        <f>SUM(R266:R268)</f>
        <v>1</v>
      </c>
      <c r="Y268" s="68">
        <f>SUM(T266:T268)</f>
        <v>0</v>
      </c>
    </row>
    <row r="269" spans="1:25" ht="28.5" hidden="1" customHeight="1">
      <c r="A269" s="193" t="s">
        <v>121</v>
      </c>
      <c r="B269" s="240"/>
      <c r="C269" s="260"/>
      <c r="D269" s="308"/>
      <c r="E269" s="376"/>
      <c r="F269" s="70"/>
      <c r="G269" s="70"/>
      <c r="H269" s="70"/>
      <c r="I269" s="250"/>
      <c r="J269" s="532"/>
      <c r="K269" s="523"/>
      <c r="L269" s="576"/>
      <c r="M269" s="523"/>
      <c r="N269" s="546"/>
      <c r="O269" s="546"/>
      <c r="P269" s="261"/>
    </row>
    <row r="270" spans="1:25" ht="54.6" customHeight="1">
      <c r="A270" s="59"/>
      <c r="B270" s="491" t="s">
        <v>519</v>
      </c>
      <c r="C270" s="65" t="s">
        <v>133</v>
      </c>
      <c r="D270" s="302" t="s">
        <v>134</v>
      </c>
      <c r="E270" s="377"/>
      <c r="F270" s="90"/>
      <c r="G270" s="90"/>
      <c r="H270" s="98"/>
      <c r="I270" s="417" t="s">
        <v>64</v>
      </c>
      <c r="J270" s="509" t="s">
        <v>689</v>
      </c>
      <c r="K270" s="565"/>
      <c r="L270" s="568"/>
      <c r="M270" s="509"/>
      <c r="N270" s="547"/>
      <c r="O270" s="547"/>
      <c r="P270" s="65" t="s">
        <v>12</v>
      </c>
      <c r="R270" s="34">
        <v>1</v>
      </c>
    </row>
    <row r="271" spans="1:25" ht="78.599999999999994" hidden="1" customHeight="1">
      <c r="A271" s="59"/>
      <c r="B271" s="614" t="s">
        <v>519</v>
      </c>
      <c r="C271" s="65" t="s">
        <v>521</v>
      </c>
      <c r="D271" s="302" t="s">
        <v>31</v>
      </c>
      <c r="E271" s="377"/>
      <c r="F271" s="90"/>
      <c r="G271" s="90"/>
      <c r="H271" s="90"/>
      <c r="I271" s="417" t="s">
        <v>64</v>
      </c>
      <c r="J271" s="509"/>
      <c r="K271" s="565"/>
      <c r="L271" s="568"/>
      <c r="M271" s="509"/>
      <c r="N271" s="547"/>
      <c r="O271" s="547"/>
      <c r="P271" s="305" t="s">
        <v>16</v>
      </c>
      <c r="R271" s="34">
        <v>1</v>
      </c>
      <c r="S271" s="58"/>
    </row>
    <row r="272" spans="1:25" ht="56.25" hidden="1" customHeight="1">
      <c r="A272" s="107"/>
      <c r="B272" s="614" t="s">
        <v>519</v>
      </c>
      <c r="C272" s="65" t="s">
        <v>230</v>
      </c>
      <c r="D272" s="302">
        <v>3.5</v>
      </c>
      <c r="E272" s="377"/>
      <c r="F272" s="90"/>
      <c r="G272" s="90"/>
      <c r="H272" s="90"/>
      <c r="I272" s="417" t="s">
        <v>64</v>
      </c>
      <c r="J272" s="509"/>
      <c r="K272" s="565"/>
      <c r="L272" s="568"/>
      <c r="M272" s="509"/>
      <c r="N272" s="547"/>
      <c r="O272" s="547"/>
      <c r="P272" s="305" t="s">
        <v>8</v>
      </c>
      <c r="R272" s="34">
        <v>1</v>
      </c>
      <c r="S272" s="58"/>
    </row>
    <row r="273" spans="1:25" ht="51" hidden="1" customHeight="1">
      <c r="A273" s="107"/>
      <c r="B273" s="614" t="s">
        <v>519</v>
      </c>
      <c r="C273" s="37" t="s">
        <v>537</v>
      </c>
      <c r="D273" s="47" t="s">
        <v>331</v>
      </c>
      <c r="E273" s="71"/>
      <c r="F273" s="71"/>
      <c r="G273" s="171"/>
      <c r="H273" s="71"/>
      <c r="I273" s="417" t="s">
        <v>64</v>
      </c>
      <c r="J273" s="509"/>
      <c r="K273" s="565"/>
      <c r="L273" s="569"/>
      <c r="M273" s="525"/>
      <c r="N273" s="544"/>
      <c r="O273" s="544"/>
      <c r="P273" s="38" t="s">
        <v>11</v>
      </c>
      <c r="R273" s="34">
        <v>1</v>
      </c>
      <c r="S273" s="58"/>
    </row>
    <row r="274" spans="1:25" ht="52.8" hidden="1" customHeight="1">
      <c r="A274" s="107"/>
      <c r="B274" s="614" t="s">
        <v>519</v>
      </c>
      <c r="C274" s="37" t="s">
        <v>538</v>
      </c>
      <c r="D274" s="47" t="s">
        <v>331</v>
      </c>
      <c r="E274" s="71"/>
      <c r="F274" s="71"/>
      <c r="G274" s="171"/>
      <c r="H274" s="71"/>
      <c r="I274" s="417" t="s">
        <v>64</v>
      </c>
      <c r="J274" s="509"/>
      <c r="K274" s="565"/>
      <c r="L274" s="569"/>
      <c r="M274" s="525"/>
      <c r="N274" s="544"/>
      <c r="O274" s="544"/>
      <c r="P274" s="38" t="s">
        <v>11</v>
      </c>
      <c r="R274" s="34">
        <v>1</v>
      </c>
      <c r="S274" s="58"/>
    </row>
    <row r="275" spans="1:25" ht="57.6" hidden="1" customHeight="1">
      <c r="A275" s="59"/>
      <c r="B275" s="614" t="s">
        <v>519</v>
      </c>
      <c r="C275" s="322" t="s">
        <v>466</v>
      </c>
      <c r="D275" s="90" t="s">
        <v>31</v>
      </c>
      <c r="E275" s="97"/>
      <c r="F275" s="97"/>
      <c r="G275" s="97"/>
      <c r="H275" s="90"/>
      <c r="I275" s="415" t="s">
        <v>31</v>
      </c>
      <c r="J275" s="510"/>
      <c r="K275" s="509"/>
      <c r="L275" s="565"/>
      <c r="M275" s="509"/>
      <c r="N275" s="547"/>
      <c r="O275" s="547"/>
      <c r="P275" s="305" t="s">
        <v>39</v>
      </c>
      <c r="S275" s="58"/>
      <c r="T275" s="34">
        <v>1</v>
      </c>
    </row>
    <row r="276" spans="1:25" ht="57.6" hidden="1" customHeight="1">
      <c r="A276" s="59"/>
      <c r="B276" s="614" t="s">
        <v>519</v>
      </c>
      <c r="C276" s="322" t="s">
        <v>461</v>
      </c>
      <c r="D276" s="90" t="s">
        <v>28</v>
      </c>
      <c r="E276" s="402"/>
      <c r="F276" s="97"/>
      <c r="G276" s="97"/>
      <c r="H276" s="90"/>
      <c r="I276" s="415" t="s">
        <v>28</v>
      </c>
      <c r="J276" s="510"/>
      <c r="K276" s="509"/>
      <c r="L276" s="565"/>
      <c r="M276" s="509"/>
      <c r="N276" s="547"/>
      <c r="O276" s="547"/>
      <c r="P276" s="309" t="s">
        <v>17</v>
      </c>
      <c r="S276" s="58"/>
      <c r="T276" s="34">
        <v>1</v>
      </c>
    </row>
    <row r="277" spans="1:25" ht="78" hidden="1" customHeight="1">
      <c r="A277" s="107"/>
      <c r="B277" s="614" t="s">
        <v>519</v>
      </c>
      <c r="C277" s="65" t="s">
        <v>388</v>
      </c>
      <c r="D277" s="121">
        <v>4</v>
      </c>
      <c r="E277" s="377"/>
      <c r="F277" s="90"/>
      <c r="G277" s="92"/>
      <c r="H277" s="90"/>
      <c r="I277" s="121" t="s">
        <v>64</v>
      </c>
      <c r="J277" s="541"/>
      <c r="K277" s="565"/>
      <c r="L277" s="568"/>
      <c r="M277" s="509"/>
      <c r="N277" s="547"/>
      <c r="O277" s="547"/>
      <c r="P277" s="305" t="s">
        <v>15</v>
      </c>
      <c r="R277" s="34">
        <v>1</v>
      </c>
      <c r="S277" s="58"/>
    </row>
    <row r="278" spans="1:25" ht="79.2" hidden="1" customHeight="1">
      <c r="A278" s="107"/>
      <c r="B278" s="45" t="s">
        <v>520</v>
      </c>
      <c r="C278" s="65" t="s">
        <v>274</v>
      </c>
      <c r="D278" s="302" t="s">
        <v>275</v>
      </c>
      <c r="E278" s="71"/>
      <c r="F278" s="71"/>
      <c r="G278" s="71"/>
      <c r="H278" s="71"/>
      <c r="I278" s="417" t="s">
        <v>633</v>
      </c>
      <c r="J278" s="509"/>
      <c r="K278" s="565"/>
      <c r="L278" s="569"/>
      <c r="M278" s="525"/>
      <c r="N278" s="544"/>
      <c r="O278" s="544"/>
      <c r="P278" s="38" t="s">
        <v>13</v>
      </c>
      <c r="R278" s="34">
        <v>1</v>
      </c>
      <c r="S278" s="58"/>
    </row>
    <row r="279" spans="1:25" ht="124.2" hidden="1" customHeight="1">
      <c r="A279" s="107"/>
      <c r="B279" s="410" t="s">
        <v>312</v>
      </c>
      <c r="C279" s="61" t="s">
        <v>522</v>
      </c>
      <c r="D279" s="77" t="s">
        <v>38</v>
      </c>
      <c r="E279" s="377"/>
      <c r="F279" s="90"/>
      <c r="G279" s="173"/>
      <c r="H279" s="89">
        <v>90000</v>
      </c>
      <c r="I279" s="417">
        <v>4.3600000000000003</v>
      </c>
      <c r="J279" s="509"/>
      <c r="K279" s="509"/>
      <c r="L279" s="565"/>
      <c r="M279" s="566"/>
      <c r="N279" s="547"/>
      <c r="O279" s="547"/>
      <c r="P279" s="61" t="s">
        <v>18</v>
      </c>
      <c r="S279" s="58"/>
      <c r="T279" s="34">
        <v>1</v>
      </c>
    </row>
    <row r="280" spans="1:25" ht="131.4" hidden="1" customHeight="1">
      <c r="A280" s="107"/>
      <c r="B280" s="410" t="s">
        <v>313</v>
      </c>
      <c r="C280" s="61" t="s">
        <v>522</v>
      </c>
      <c r="D280" s="77" t="s">
        <v>38</v>
      </c>
      <c r="E280" s="377"/>
      <c r="F280" s="90"/>
      <c r="G280" s="173"/>
      <c r="H280" s="90"/>
      <c r="I280" s="417">
        <v>4.59</v>
      </c>
      <c r="J280" s="509"/>
      <c r="K280" s="509"/>
      <c r="L280" s="565"/>
      <c r="M280" s="566"/>
      <c r="N280" s="547"/>
      <c r="O280" s="547"/>
      <c r="P280" s="61" t="s">
        <v>18</v>
      </c>
      <c r="S280" s="58"/>
      <c r="T280" s="34">
        <v>1</v>
      </c>
    </row>
    <row r="281" spans="1:25" ht="60" hidden="1" customHeight="1">
      <c r="A281" s="107"/>
      <c r="B281" s="395" t="s">
        <v>314</v>
      </c>
      <c r="C281" s="1324" t="s">
        <v>644</v>
      </c>
      <c r="D281" s="1325"/>
      <c r="E281" s="396"/>
      <c r="F281" s="396"/>
      <c r="G281" s="396"/>
      <c r="H281" s="397"/>
      <c r="I281" s="428"/>
      <c r="J281" s="524"/>
      <c r="K281" s="509"/>
      <c r="L281" s="568"/>
      <c r="M281" s="509"/>
      <c r="N281" s="547"/>
      <c r="O281" s="547"/>
      <c r="P281" s="37" t="s">
        <v>18</v>
      </c>
      <c r="S281" s="58"/>
    </row>
    <row r="282" spans="1:25" ht="100.8" hidden="1" customHeight="1">
      <c r="A282" s="107"/>
      <c r="B282" s="38" t="s">
        <v>315</v>
      </c>
      <c r="C282" s="65" t="s">
        <v>522</v>
      </c>
      <c r="D282" s="77" t="s">
        <v>38</v>
      </c>
      <c r="E282" s="377"/>
      <c r="F282" s="360"/>
      <c r="G282" s="173"/>
      <c r="H282" s="98">
        <v>200000</v>
      </c>
      <c r="I282" s="417">
        <v>4.49</v>
      </c>
      <c r="J282" s="509"/>
      <c r="K282" s="509"/>
      <c r="L282" s="565"/>
      <c r="M282" s="566"/>
      <c r="N282" s="547"/>
      <c r="O282" s="547"/>
      <c r="P282" s="61" t="s">
        <v>18</v>
      </c>
      <c r="S282" s="58"/>
      <c r="T282" s="34">
        <v>1</v>
      </c>
    </row>
    <row r="283" spans="1:25" ht="126.6" hidden="1" customHeight="1">
      <c r="A283" s="107"/>
      <c r="B283" s="38" t="s">
        <v>622</v>
      </c>
      <c r="C283" s="65" t="s">
        <v>522</v>
      </c>
      <c r="D283" s="77" t="s">
        <v>38</v>
      </c>
      <c r="E283" s="377"/>
      <c r="F283" s="377"/>
      <c r="G283" s="173"/>
      <c r="H283" s="98"/>
      <c r="I283" s="267">
        <v>4.09</v>
      </c>
      <c r="J283" s="508"/>
      <c r="K283" s="509"/>
      <c r="L283" s="565"/>
      <c r="M283" s="566"/>
      <c r="N283" s="547"/>
      <c r="O283" s="547"/>
      <c r="P283" s="61" t="s">
        <v>18</v>
      </c>
      <c r="S283" s="58"/>
      <c r="T283" s="34">
        <v>1</v>
      </c>
    </row>
    <row r="284" spans="1:25" ht="78" customHeight="1">
      <c r="A284" s="107"/>
      <c r="B284" s="437" t="s">
        <v>136</v>
      </c>
      <c r="C284" s="65" t="s">
        <v>427</v>
      </c>
      <c r="D284" s="267" t="s">
        <v>52</v>
      </c>
      <c r="E284" s="377"/>
      <c r="F284" s="90"/>
      <c r="G284" s="90"/>
      <c r="H284" s="90"/>
      <c r="I284" s="267" t="s">
        <v>52</v>
      </c>
      <c r="J284" s="508"/>
      <c r="K284" s="509"/>
      <c r="L284" s="565"/>
      <c r="M284" s="509"/>
      <c r="N284" s="547"/>
      <c r="O284" s="547"/>
      <c r="P284" s="65" t="s">
        <v>12</v>
      </c>
      <c r="S284" s="58"/>
      <c r="T284" s="34">
        <v>1</v>
      </c>
    </row>
    <row r="285" spans="1:25" ht="79.8" customHeight="1">
      <c r="A285" s="114"/>
      <c r="B285" s="437" t="s">
        <v>136</v>
      </c>
      <c r="C285" s="65" t="s">
        <v>137</v>
      </c>
      <c r="D285" s="302" t="s">
        <v>30</v>
      </c>
      <c r="E285" s="377"/>
      <c r="F285" s="90"/>
      <c r="G285" s="90"/>
      <c r="H285" s="90"/>
      <c r="I285" s="47" t="s">
        <v>64</v>
      </c>
      <c r="J285" s="509"/>
      <c r="K285" s="565"/>
      <c r="L285" s="568"/>
      <c r="M285" s="509"/>
      <c r="N285" s="547"/>
      <c r="O285" s="547"/>
      <c r="P285" s="37" t="s">
        <v>12</v>
      </c>
      <c r="R285" s="34">
        <v>1</v>
      </c>
      <c r="S285" s="58"/>
      <c r="W285" s="68">
        <f>SUM(R284:R285)</f>
        <v>1</v>
      </c>
      <c r="Y285" s="68">
        <f>SUM(T284:T285)</f>
        <v>1</v>
      </c>
    </row>
    <row r="286" spans="1:25" ht="49.2" hidden="1" customHeight="1">
      <c r="A286" s="107"/>
      <c r="B286" s="436" t="s">
        <v>517</v>
      </c>
      <c r="C286" s="37" t="s">
        <v>333</v>
      </c>
      <c r="D286" s="47" t="s">
        <v>53</v>
      </c>
      <c r="E286" s="47"/>
      <c r="F286" s="47"/>
      <c r="G286" s="47"/>
      <c r="H286" s="47"/>
      <c r="I286" s="47" t="s">
        <v>64</v>
      </c>
      <c r="J286" s="509"/>
      <c r="K286" s="565"/>
      <c r="L286" s="575"/>
      <c r="M286" s="525"/>
      <c r="N286" s="544"/>
      <c r="O286" s="544"/>
      <c r="P286" s="44" t="s">
        <v>7</v>
      </c>
      <c r="R286" s="34">
        <v>1</v>
      </c>
      <c r="S286" s="58"/>
    </row>
    <row r="287" spans="1:25" ht="55.2" hidden="1" customHeight="1">
      <c r="A287" s="107"/>
      <c r="B287" s="615" t="s">
        <v>517</v>
      </c>
      <c r="C287" s="37" t="s">
        <v>333</v>
      </c>
      <c r="D287" s="47" t="s">
        <v>53</v>
      </c>
      <c r="E287" s="71"/>
      <c r="F287" s="71"/>
      <c r="G287" s="171"/>
      <c r="H287" s="71"/>
      <c r="I287" s="47" t="s">
        <v>64</v>
      </c>
      <c r="J287" s="509"/>
      <c r="K287" s="565"/>
      <c r="L287" s="569"/>
      <c r="M287" s="525"/>
      <c r="N287" s="544"/>
      <c r="O287" s="544"/>
      <c r="P287" s="38" t="s">
        <v>11</v>
      </c>
      <c r="R287" s="34">
        <v>1</v>
      </c>
      <c r="S287" s="58"/>
      <c r="W287" s="163"/>
      <c r="Y287" s="163"/>
    </row>
    <row r="288" spans="1:25" ht="48.6" hidden="1" customHeight="1">
      <c r="A288" s="107"/>
      <c r="B288" s="615" t="s">
        <v>517</v>
      </c>
      <c r="C288" s="322" t="s">
        <v>488</v>
      </c>
      <c r="D288" s="302" t="s">
        <v>454</v>
      </c>
      <c r="E288" s="377"/>
      <c r="F288" s="90"/>
      <c r="G288" s="175"/>
      <c r="H288" s="90"/>
      <c r="I288" s="47" t="s">
        <v>64</v>
      </c>
      <c r="J288" s="509"/>
      <c r="K288" s="565"/>
      <c r="L288" s="568"/>
      <c r="M288" s="509"/>
      <c r="N288" s="547"/>
      <c r="O288" s="547"/>
      <c r="P288" s="305" t="s">
        <v>14</v>
      </c>
      <c r="R288" s="34">
        <v>1</v>
      </c>
      <c r="S288" s="58"/>
      <c r="U288" s="163"/>
      <c r="W288" s="163"/>
    </row>
    <row r="289" spans="1:23" ht="51.6" hidden="1" customHeight="1">
      <c r="A289" s="107"/>
      <c r="B289" s="615" t="s">
        <v>517</v>
      </c>
      <c r="C289" s="148" t="s">
        <v>153</v>
      </c>
      <c r="D289" s="47" t="s">
        <v>28</v>
      </c>
      <c r="F289" s="71"/>
      <c r="G289" s="174"/>
      <c r="H289" s="71"/>
      <c r="I289" s="47" t="s">
        <v>28</v>
      </c>
      <c r="J289" s="525"/>
      <c r="K289" s="525"/>
      <c r="L289" s="565"/>
      <c r="M289" s="525"/>
      <c r="N289" s="544"/>
      <c r="O289" s="544"/>
      <c r="P289" s="38" t="s">
        <v>17</v>
      </c>
      <c r="S289" s="58"/>
      <c r="T289" s="34">
        <v>1</v>
      </c>
      <c r="U289" s="163"/>
      <c r="W289" s="163"/>
    </row>
    <row r="290" spans="1:23" ht="52.2" hidden="1" customHeight="1">
      <c r="A290" s="67"/>
      <c r="B290" s="615" t="s">
        <v>517</v>
      </c>
      <c r="C290" s="37" t="s">
        <v>153</v>
      </c>
      <c r="D290" s="47" t="s">
        <v>42</v>
      </c>
      <c r="E290" s="71"/>
      <c r="F290" s="71"/>
      <c r="G290" s="71"/>
      <c r="H290" s="71"/>
      <c r="I290" s="47" t="s">
        <v>64</v>
      </c>
      <c r="J290" s="509"/>
      <c r="K290" s="565"/>
      <c r="L290" s="569"/>
      <c r="M290" s="525"/>
      <c r="N290" s="544"/>
      <c r="O290" s="544"/>
      <c r="P290" s="38" t="s">
        <v>16</v>
      </c>
      <c r="R290" s="34">
        <v>1</v>
      </c>
      <c r="S290" s="444">
        <f>SUM(R270:R290)</f>
        <v>12</v>
      </c>
      <c r="U290" s="444">
        <f>SUM(T270:T290)</f>
        <v>8</v>
      </c>
    </row>
    <row r="291" spans="1:23">
      <c r="J291" s="627"/>
      <c r="K291" s="628"/>
      <c r="L291" s="628"/>
      <c r="M291" s="628"/>
      <c r="N291" s="628"/>
      <c r="O291" s="628"/>
    </row>
    <row r="292" spans="1:23">
      <c r="J292" s="627"/>
      <c r="K292" s="628"/>
      <c r="L292" s="628"/>
      <c r="M292" s="628"/>
      <c r="N292" s="628"/>
      <c r="O292" s="628"/>
    </row>
    <row r="293" spans="1:23">
      <c r="J293" s="627"/>
      <c r="K293" s="628"/>
      <c r="L293" s="628"/>
      <c r="M293" s="628"/>
      <c r="N293" s="628"/>
      <c r="O293" s="628"/>
      <c r="S293" s="34">
        <f>SUM(S13:S290)</f>
        <v>209</v>
      </c>
      <c r="U293" s="34">
        <f>SUM(U13:U290)</f>
        <v>74</v>
      </c>
    </row>
    <row r="294" spans="1:23">
      <c r="J294" s="627"/>
      <c r="K294" s="628"/>
      <c r="L294" s="628"/>
      <c r="M294" s="628"/>
      <c r="N294" s="628"/>
      <c r="O294" s="628"/>
    </row>
    <row r="295" spans="1:23">
      <c r="J295" s="627"/>
      <c r="K295" s="628"/>
      <c r="L295" s="628"/>
      <c r="M295" s="628"/>
      <c r="N295" s="628"/>
      <c r="O295" s="628"/>
    </row>
    <row r="296" spans="1:23">
      <c r="J296" s="627"/>
      <c r="K296" s="628"/>
      <c r="L296" s="628"/>
      <c r="M296" s="628"/>
      <c r="N296" s="628"/>
      <c r="O296" s="628"/>
    </row>
    <row r="297" spans="1:23">
      <c r="J297" s="627"/>
      <c r="K297" s="628"/>
      <c r="L297" s="628"/>
      <c r="M297" s="628"/>
      <c r="N297" s="628"/>
      <c r="O297" s="628"/>
    </row>
    <row r="298" spans="1:23">
      <c r="J298" s="627"/>
      <c r="K298" s="628"/>
      <c r="L298" s="628"/>
      <c r="M298" s="628"/>
      <c r="N298" s="628"/>
      <c r="O298" s="628"/>
    </row>
    <row r="299" spans="1:23">
      <c r="J299" s="627"/>
      <c r="K299" s="628"/>
      <c r="L299" s="628"/>
      <c r="M299" s="628"/>
      <c r="N299" s="628"/>
      <c r="O299" s="628"/>
    </row>
    <row r="300" spans="1:23">
      <c r="J300" s="627"/>
      <c r="K300" s="628"/>
      <c r="L300" s="628"/>
      <c r="M300" s="628"/>
      <c r="N300" s="628"/>
      <c r="O300" s="628"/>
    </row>
    <row r="301" spans="1:23">
      <c r="J301" s="627"/>
      <c r="K301" s="628"/>
      <c r="L301" s="628"/>
      <c r="M301" s="628"/>
      <c r="N301" s="628"/>
      <c r="O301" s="628"/>
    </row>
    <row r="302" spans="1:23">
      <c r="J302" s="627"/>
      <c r="K302" s="628"/>
      <c r="L302" s="628"/>
      <c r="M302" s="628"/>
      <c r="N302" s="628"/>
      <c r="O302" s="628"/>
    </row>
    <row r="303" spans="1:23">
      <c r="J303" s="627"/>
      <c r="K303" s="628"/>
      <c r="L303" s="628"/>
      <c r="M303" s="628"/>
      <c r="N303" s="628"/>
      <c r="O303" s="628"/>
    </row>
    <row r="304" spans="1:23">
      <c r="J304" s="627"/>
      <c r="K304" s="628"/>
      <c r="L304" s="628"/>
      <c r="M304" s="628"/>
      <c r="N304" s="628"/>
      <c r="O304" s="628"/>
    </row>
    <row r="305" spans="10:15">
      <c r="J305" s="627"/>
      <c r="K305" s="628"/>
      <c r="L305" s="628"/>
      <c r="M305" s="628"/>
      <c r="N305" s="628"/>
      <c r="O305" s="628"/>
    </row>
    <row r="306" spans="10:15">
      <c r="J306" s="627"/>
      <c r="K306" s="628"/>
      <c r="L306" s="628"/>
      <c r="M306" s="628"/>
      <c r="N306" s="628"/>
      <c r="O306" s="628"/>
    </row>
    <row r="307" spans="10:15">
      <c r="J307" s="627"/>
      <c r="K307" s="628"/>
      <c r="L307" s="628"/>
      <c r="M307" s="628"/>
      <c r="N307" s="628"/>
      <c r="O307" s="628"/>
    </row>
    <row r="308" spans="10:15">
      <c r="J308" s="627"/>
      <c r="K308" s="628"/>
      <c r="L308" s="628"/>
      <c r="M308" s="628"/>
      <c r="N308" s="628"/>
      <c r="O308" s="628"/>
    </row>
    <row r="309" spans="10:15">
      <c r="J309" s="627"/>
      <c r="K309" s="628"/>
      <c r="L309" s="628"/>
      <c r="M309" s="628"/>
      <c r="N309" s="628"/>
      <c r="O309" s="628"/>
    </row>
    <row r="310" spans="10:15">
      <c r="J310" s="627"/>
      <c r="K310" s="628"/>
      <c r="L310" s="628"/>
      <c r="M310" s="628"/>
      <c r="N310" s="628"/>
      <c r="O310" s="628"/>
    </row>
    <row r="311" spans="10:15">
      <c r="J311" s="627"/>
      <c r="K311" s="628"/>
      <c r="L311" s="628"/>
      <c r="M311" s="628"/>
      <c r="N311" s="628"/>
      <c r="O311" s="628"/>
    </row>
    <row r="312" spans="10:15">
      <c r="J312" s="627"/>
      <c r="K312" s="628"/>
      <c r="L312" s="628"/>
      <c r="M312" s="628"/>
      <c r="N312" s="628"/>
      <c r="O312" s="628"/>
    </row>
    <row r="313" spans="10:15">
      <c r="J313" s="627"/>
      <c r="K313" s="628"/>
      <c r="L313" s="628"/>
      <c r="M313" s="628"/>
      <c r="N313" s="628"/>
      <c r="O313" s="628"/>
    </row>
    <row r="314" spans="10:15">
      <c r="J314" s="627"/>
      <c r="K314" s="628"/>
      <c r="L314" s="628"/>
      <c r="M314" s="628"/>
      <c r="N314" s="628"/>
      <c r="O314" s="628"/>
    </row>
    <row r="315" spans="10:15">
      <c r="J315" s="627"/>
      <c r="K315" s="628"/>
      <c r="L315" s="628"/>
      <c r="M315" s="628"/>
      <c r="N315" s="628"/>
      <c r="O315" s="628"/>
    </row>
    <row r="316" spans="10:15">
      <c r="J316" s="627"/>
      <c r="K316" s="628"/>
      <c r="L316" s="628"/>
      <c r="M316" s="628"/>
      <c r="N316" s="628"/>
      <c r="O316" s="628"/>
    </row>
    <row r="317" spans="10:15">
      <c r="J317" s="627"/>
      <c r="K317" s="628"/>
      <c r="L317" s="628"/>
      <c r="M317" s="628"/>
      <c r="N317" s="628"/>
      <c r="O317" s="628"/>
    </row>
    <row r="318" spans="10:15">
      <c r="J318" s="627"/>
      <c r="K318" s="628"/>
      <c r="L318" s="628"/>
      <c r="M318" s="628"/>
      <c r="N318" s="628"/>
      <c r="O318" s="628"/>
    </row>
    <row r="319" spans="10:15">
      <c r="J319" s="627"/>
      <c r="K319" s="628"/>
      <c r="L319" s="628"/>
      <c r="M319" s="628"/>
      <c r="N319" s="628"/>
      <c r="O319" s="628"/>
    </row>
    <row r="320" spans="10:15">
      <c r="J320" s="627"/>
      <c r="K320" s="628"/>
      <c r="L320" s="628"/>
      <c r="M320" s="628"/>
      <c r="N320" s="628"/>
      <c r="O320" s="628"/>
    </row>
    <row r="321" spans="10:15">
      <c r="J321" s="627"/>
      <c r="K321" s="628"/>
      <c r="L321" s="628"/>
      <c r="M321" s="628"/>
      <c r="N321" s="628"/>
      <c r="O321" s="628"/>
    </row>
    <row r="322" spans="10:15">
      <c r="J322" s="627"/>
      <c r="K322" s="628"/>
      <c r="L322" s="628"/>
      <c r="M322" s="628"/>
      <c r="N322" s="628"/>
      <c r="O322" s="628"/>
    </row>
    <row r="323" spans="10:15">
      <c r="J323" s="627"/>
      <c r="K323" s="628"/>
      <c r="L323" s="628"/>
      <c r="M323" s="628"/>
      <c r="N323" s="628"/>
      <c r="O323" s="628"/>
    </row>
  </sheetData>
  <autoFilter ref="A9:P290">
    <filterColumn colId="15">
      <filters>
        <filter val="สำนักงานอธิการบดี"/>
      </filters>
    </filterColumn>
  </autoFilter>
  <mergeCells count="26">
    <mergeCell ref="I200:I201"/>
    <mergeCell ref="C281:D281"/>
    <mergeCell ref="B266:H266"/>
    <mergeCell ref="K7:M7"/>
    <mergeCell ref="N7:O8"/>
    <mergeCell ref="J7:J9"/>
    <mergeCell ref="I109:I111"/>
    <mergeCell ref="A7:A9"/>
    <mergeCell ref="D88:D89"/>
    <mergeCell ref="E8:F8"/>
    <mergeCell ref="G8:H8"/>
    <mergeCell ref="D86:I86"/>
    <mergeCell ref="I7:I9"/>
    <mergeCell ref="B54:B55"/>
    <mergeCell ref="B7:B9"/>
    <mergeCell ref="I17:I18"/>
    <mergeCell ref="I51:I53"/>
    <mergeCell ref="C7:C9"/>
    <mergeCell ref="D7:D9"/>
    <mergeCell ref="E7:H7"/>
    <mergeCell ref="A10:C10"/>
    <mergeCell ref="P7:P9"/>
    <mergeCell ref="P113:P114"/>
    <mergeCell ref="K8:K9"/>
    <mergeCell ref="L8:L9"/>
    <mergeCell ref="M8:M9"/>
  </mergeCells>
  <pageMargins left="0.78740157480314965" right="0" top="0.39370078740157483" bottom="0.27559055118110237" header="0.31496062992125984" footer="7.874015748031496E-2"/>
  <pageSetup paperSize="9" scale="62" firstPageNumber="9" orientation="landscape" useFirstPageNumber="1" r:id="rId1"/>
  <headerFooter>
    <oddHeader xml:space="preserve">&amp;R
</oddHeader>
    <oddFooter>&amp;C&amp;P</oddFooter>
  </headerFooter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AD290"/>
  <sheetViews>
    <sheetView view="pageLayout" topLeftCell="A285" zoomScale="63" zoomScaleNormal="66" zoomScaleSheetLayoutView="106" zoomScalePageLayoutView="63" workbookViewId="0">
      <selection activeCell="R280" sqref="R280:R281"/>
    </sheetView>
  </sheetViews>
  <sheetFormatPr defaultColWidth="9.09765625" defaultRowHeight="20.399999999999999"/>
  <cols>
    <col min="1" max="1" width="15" style="108" customWidth="1"/>
    <col min="2" max="2" width="30.3984375" style="108" customWidth="1"/>
    <col min="3" max="3" width="24.59765625" style="108" customWidth="1"/>
    <col min="4" max="4" width="9.765625E-2" style="392" hidden="1" customWidth="1"/>
    <col min="5" max="6" width="14.69921875" style="153" customWidth="1"/>
    <col min="7" max="7" width="8.796875" style="384" customWidth="1"/>
    <col min="8" max="8" width="8.8984375" style="108" customWidth="1"/>
    <col min="9" max="9" width="9.59765625" style="108" customWidth="1"/>
    <col min="10" max="10" width="10.19921875" style="108" customWidth="1"/>
    <col min="11" max="11" width="12.5" style="392" hidden="1" customWidth="1"/>
    <col min="12" max="12" width="17.69921875" style="627" hidden="1" customWidth="1"/>
    <col min="13" max="13" width="8.5" style="628" hidden="1" customWidth="1"/>
    <col min="14" max="14" width="10.09765625" style="628" hidden="1" customWidth="1"/>
    <col min="15" max="15" width="8.5" style="628" hidden="1" customWidth="1"/>
    <col min="16" max="16" width="8.3984375" style="628" hidden="1" customWidth="1"/>
    <col min="17" max="17" width="8.796875" style="628" hidden="1" customWidth="1"/>
    <col min="18" max="18" width="17.69921875" style="108" customWidth="1"/>
    <col min="19" max="19" width="8" style="108" customWidth="1"/>
    <col min="20" max="20" width="0.8984375" style="1086" customWidth="1"/>
    <col min="21" max="21" width="7.19921875" style="1062" hidden="1" customWidth="1"/>
    <col min="22" max="22" width="8" style="34" hidden="1" customWidth="1"/>
    <col min="23" max="23" width="4.19921875" style="34" hidden="1" customWidth="1"/>
    <col min="24" max="24" width="9.5" style="641" hidden="1" customWidth="1"/>
    <col min="25" max="25" width="8.59765625" style="163" hidden="1" customWidth="1"/>
    <col min="26" max="26" width="9.09765625" style="641" hidden="1" customWidth="1"/>
    <col min="27" max="27" width="9.09765625" style="163" hidden="1" customWidth="1"/>
    <col min="28" max="28" width="9.09765625" style="641" hidden="1" customWidth="1"/>
    <col min="29" max="29" width="9.09765625" style="34" hidden="1" customWidth="1"/>
    <col min="30" max="16384" width="9.09765625" style="34"/>
  </cols>
  <sheetData>
    <row r="1" spans="1:29" ht="26.4" customHeight="1">
      <c r="A1" s="1" t="s">
        <v>1169</v>
      </c>
      <c r="B1" s="85"/>
      <c r="C1" s="85"/>
      <c r="D1" s="826" t="s">
        <v>831</v>
      </c>
      <c r="E1" s="100"/>
      <c r="F1" s="100"/>
      <c r="G1" s="380"/>
      <c r="H1" s="100"/>
      <c r="I1" s="100"/>
      <c r="J1" s="100"/>
      <c r="K1" s="380"/>
      <c r="L1" s="561"/>
      <c r="M1" s="562"/>
      <c r="N1" s="562"/>
      <c r="O1" s="562"/>
      <c r="P1" s="562"/>
      <c r="Q1" s="562"/>
      <c r="R1" s="85"/>
      <c r="S1" s="85"/>
      <c r="T1" s="1061"/>
    </row>
    <row r="2" spans="1:29" ht="24.6">
      <c r="A2" s="99" t="str">
        <f>ตาราง!A2</f>
        <v>(ตามแผนยุทธศาสตร์มหาวิทยาลัยเกษตรศาสตร์ ระยะ4 ปี พ.ศ.2561-2565)</v>
      </c>
      <c r="B2" s="85"/>
      <c r="C2" s="85"/>
      <c r="D2" s="380"/>
      <c r="E2" s="100"/>
      <c r="F2" s="100"/>
      <c r="G2" s="380"/>
      <c r="H2" s="100"/>
      <c r="I2" s="100"/>
      <c r="J2" s="100"/>
      <c r="K2" s="380"/>
      <c r="L2" s="561"/>
      <c r="M2" s="562"/>
      <c r="N2" s="562"/>
      <c r="O2" s="562"/>
      <c r="P2" s="562"/>
      <c r="Q2" s="562"/>
      <c r="R2" s="85"/>
      <c r="S2" s="85"/>
      <c r="T2" s="1061"/>
    </row>
    <row r="3" spans="1:29" ht="24.6">
      <c r="A3" s="99" t="s">
        <v>83</v>
      </c>
      <c r="B3" s="99" t="str">
        <f>'4'!A9</f>
        <v xml:space="preserve"> การใช้หลักธรรมาภิบาลในการบริหารจัดการอย่างยั่งยืน</v>
      </c>
      <c r="C3" s="85"/>
      <c r="D3" s="380"/>
      <c r="E3" s="100"/>
      <c r="F3" s="100"/>
      <c r="G3" s="380"/>
      <c r="H3" s="100"/>
      <c r="I3" s="100"/>
      <c r="J3" s="100"/>
      <c r="K3" s="380"/>
      <c r="L3" s="561"/>
      <c r="M3" s="562"/>
      <c r="N3" s="562"/>
      <c r="O3" s="562"/>
      <c r="P3" s="562"/>
      <c r="Q3" s="562"/>
      <c r="R3" s="85"/>
      <c r="S3" s="85"/>
      <c r="T3" s="1061"/>
    </row>
    <row r="4" spans="1:29" customFormat="1" ht="24.6" hidden="1" customHeight="1">
      <c r="A4" s="1"/>
      <c r="B4" s="2"/>
      <c r="C4" s="2"/>
      <c r="D4" s="381"/>
      <c r="E4" s="16"/>
      <c r="F4" s="16"/>
      <c r="G4" s="381"/>
      <c r="H4" s="16"/>
      <c r="I4" s="16"/>
      <c r="J4" s="16"/>
      <c r="K4" s="381"/>
      <c r="L4" s="561"/>
      <c r="M4" s="562"/>
      <c r="N4" s="562"/>
      <c r="O4" s="562"/>
      <c r="P4" s="562"/>
      <c r="Q4" s="562"/>
      <c r="R4" s="2"/>
      <c r="S4" s="2"/>
      <c r="T4" s="1025"/>
      <c r="U4" s="331"/>
      <c r="X4" s="641"/>
      <c r="Y4" s="163"/>
      <c r="Z4" s="641"/>
      <c r="AA4" s="163"/>
      <c r="AB4" s="641"/>
    </row>
    <row r="5" spans="1:29" customFormat="1" ht="24.6" hidden="1" customHeight="1">
      <c r="A5" s="1" t="s">
        <v>74</v>
      </c>
      <c r="B5" s="2"/>
      <c r="C5" s="16"/>
      <c r="D5" s="382"/>
      <c r="E5" s="101"/>
      <c r="F5" s="101"/>
      <c r="G5" s="382"/>
      <c r="H5" s="101"/>
      <c r="I5" s="101"/>
      <c r="J5" s="101"/>
      <c r="K5" s="393"/>
      <c r="L5" s="627"/>
      <c r="M5" s="562"/>
      <c r="N5" s="562"/>
      <c r="O5" s="562"/>
      <c r="P5" s="628"/>
      <c r="Q5" s="628"/>
      <c r="R5" s="101"/>
      <c r="S5" s="101"/>
      <c r="T5" s="1063"/>
      <c r="U5" s="331"/>
      <c r="X5" s="641"/>
      <c r="Y5" s="163"/>
      <c r="Z5" s="641"/>
      <c r="AA5" s="163"/>
      <c r="AB5" s="641"/>
    </row>
    <row r="6" spans="1:29" customFormat="1" ht="24.6" hidden="1" customHeight="1">
      <c r="A6" s="1" t="s">
        <v>75</v>
      </c>
      <c r="B6" s="2"/>
      <c r="C6" s="16"/>
      <c r="D6" s="382"/>
      <c r="E6" s="101"/>
      <c r="F6" s="101"/>
      <c r="G6" s="382"/>
      <c r="H6" s="101"/>
      <c r="I6" s="101"/>
      <c r="J6" s="101"/>
      <c r="K6" s="393"/>
      <c r="L6" s="627"/>
      <c r="M6" s="562"/>
      <c r="N6" s="562"/>
      <c r="O6" s="562"/>
      <c r="P6" s="628"/>
      <c r="Q6" s="628"/>
      <c r="R6" s="101"/>
      <c r="S6" s="101"/>
      <c r="T6" s="1063"/>
      <c r="U6" s="331"/>
      <c r="X6" s="641"/>
      <c r="Y6" s="163"/>
      <c r="Z6" s="641"/>
      <c r="AA6" s="163"/>
      <c r="AB6" s="641"/>
    </row>
    <row r="7" spans="1:29" ht="54.75" customHeight="1">
      <c r="A7" s="1276" t="s">
        <v>679</v>
      </c>
      <c r="B7" s="1276" t="s">
        <v>1</v>
      </c>
      <c r="C7" s="1276" t="s">
        <v>391</v>
      </c>
      <c r="D7" s="1313" t="s">
        <v>775</v>
      </c>
      <c r="E7" s="1276" t="s">
        <v>773</v>
      </c>
      <c r="F7" s="1250" t="s">
        <v>1166</v>
      </c>
      <c r="G7" s="1288" t="s">
        <v>81</v>
      </c>
      <c r="H7" s="1294"/>
      <c r="I7" s="1294"/>
      <c r="J7" s="1289"/>
      <c r="K7" s="1276" t="s">
        <v>610</v>
      </c>
      <c r="L7" s="1333" t="s">
        <v>682</v>
      </c>
      <c r="M7" s="1336" t="s">
        <v>80</v>
      </c>
      <c r="N7" s="1337"/>
      <c r="O7" s="1338"/>
      <c r="P7" s="1339" t="s">
        <v>82</v>
      </c>
      <c r="Q7" s="1340"/>
      <c r="R7" s="1276" t="s">
        <v>23</v>
      </c>
      <c r="S7" s="1047"/>
      <c r="T7" s="1064"/>
      <c r="V7" s="34" t="s">
        <v>648</v>
      </c>
      <c r="X7" s="641" t="s">
        <v>649</v>
      </c>
    </row>
    <row r="8" spans="1:29" ht="27" customHeight="1">
      <c r="A8" s="1277"/>
      <c r="B8" s="1277"/>
      <c r="C8" s="1277"/>
      <c r="D8" s="1314"/>
      <c r="E8" s="1277"/>
      <c r="F8" s="1251" t="s">
        <v>1167</v>
      </c>
      <c r="G8" s="1288" t="s">
        <v>19</v>
      </c>
      <c r="H8" s="1289"/>
      <c r="I8" s="1288" t="s">
        <v>20</v>
      </c>
      <c r="J8" s="1289"/>
      <c r="K8" s="1277"/>
      <c r="L8" s="1334"/>
      <c r="M8" s="1343" t="s">
        <v>63</v>
      </c>
      <c r="N8" s="1343" t="s">
        <v>70</v>
      </c>
      <c r="O8" s="1343" t="s">
        <v>71</v>
      </c>
      <c r="P8" s="1341"/>
      <c r="Q8" s="1342"/>
      <c r="R8" s="1277"/>
      <c r="S8" s="1047"/>
      <c r="T8" s="1064" t="s">
        <v>755</v>
      </c>
      <c r="U8" s="1062" t="s">
        <v>391</v>
      </c>
      <c r="V8" s="34" t="s">
        <v>391</v>
      </c>
      <c r="X8" s="641" t="s">
        <v>746</v>
      </c>
      <c r="Y8" s="163" t="s">
        <v>743</v>
      </c>
      <c r="Z8" s="641" t="s">
        <v>747</v>
      </c>
      <c r="AA8" s="163" t="s">
        <v>754</v>
      </c>
      <c r="AB8" s="641" t="s">
        <v>749</v>
      </c>
      <c r="AC8" s="163" t="s">
        <v>749</v>
      </c>
    </row>
    <row r="9" spans="1:29" ht="30.75" customHeight="1">
      <c r="A9" s="1278"/>
      <c r="B9" s="1278"/>
      <c r="C9" s="1278"/>
      <c r="D9" s="1315"/>
      <c r="E9" s="1278"/>
      <c r="F9" s="1243"/>
      <c r="G9" s="607" t="s">
        <v>2</v>
      </c>
      <c r="H9" s="607" t="s">
        <v>3</v>
      </c>
      <c r="I9" s="607" t="s">
        <v>2</v>
      </c>
      <c r="J9" s="607" t="s">
        <v>3</v>
      </c>
      <c r="K9" s="1278"/>
      <c r="L9" s="1335"/>
      <c r="M9" s="1344"/>
      <c r="N9" s="1344"/>
      <c r="O9" s="1344"/>
      <c r="P9" s="717" t="s">
        <v>2</v>
      </c>
      <c r="Q9" s="718" t="s">
        <v>3</v>
      </c>
      <c r="R9" s="1278"/>
      <c r="S9" s="1047"/>
      <c r="T9" s="1064"/>
    </row>
    <row r="10" spans="1:29" ht="25.5" customHeight="1">
      <c r="A10" s="1286" t="s">
        <v>115</v>
      </c>
      <c r="B10" s="1287"/>
      <c r="C10" s="1287"/>
      <c r="D10" s="869"/>
      <c r="E10" s="102"/>
      <c r="F10" s="102"/>
      <c r="G10" s="71"/>
      <c r="H10" s="50"/>
      <c r="I10" s="50"/>
      <c r="J10" s="50"/>
      <c r="K10" s="389"/>
      <c r="L10" s="168"/>
      <c r="M10" s="167"/>
      <c r="N10" s="167"/>
      <c r="O10" s="167"/>
      <c r="P10" s="167"/>
      <c r="Q10" s="167"/>
      <c r="R10" s="850">
        <v>1</v>
      </c>
      <c r="S10" s="1048"/>
      <c r="T10" s="1078">
        <f>T12+T15+T48+T57+T59+T66+T75+T114+T119+T128+T142+T189+T211+T225+T229+T233+T239+T242+T246+T254+T258+T262+T265</f>
        <v>157</v>
      </c>
      <c r="U10" s="1078">
        <f>U12+U15+U48+U57+U59+U66+U75+U114+U119+U128+U142+U189+U211+U225+U229+U233+U239+U242+U246+U254+U258+U262+U265</f>
        <v>221</v>
      </c>
    </row>
    <row r="11" spans="1:29" ht="25.5" customHeight="1">
      <c r="A11" s="1008" t="s">
        <v>971</v>
      </c>
      <c r="B11" s="937"/>
      <c r="C11" s="937"/>
      <c r="D11" s="938"/>
      <c r="E11" s="939"/>
      <c r="F11" s="939"/>
      <c r="G11" s="958"/>
      <c r="H11" s="282"/>
      <c r="I11" s="282"/>
      <c r="J11" s="282"/>
      <c r="K11" s="190"/>
      <c r="L11" s="700"/>
      <c r="M11" s="933"/>
      <c r="N11" s="933"/>
      <c r="O11" s="933"/>
      <c r="P11" s="933"/>
      <c r="Q11" s="933"/>
      <c r="R11" s="853"/>
      <c r="S11" s="1048"/>
      <c r="T11" s="1065"/>
    </row>
    <row r="12" spans="1:29" ht="25.5" customHeight="1">
      <c r="A12" s="107" t="s">
        <v>120</v>
      </c>
      <c r="B12" s="984"/>
      <c r="C12" s="984"/>
      <c r="D12" s="865"/>
      <c r="E12" s="238"/>
      <c r="F12" s="238"/>
      <c r="G12" s="963"/>
      <c r="H12" s="275"/>
      <c r="I12" s="275"/>
      <c r="J12" s="275"/>
      <c r="K12" s="388"/>
      <c r="L12" s="712"/>
      <c r="M12" s="966"/>
      <c r="N12" s="966"/>
      <c r="O12" s="966"/>
      <c r="P12" s="966"/>
      <c r="Q12" s="966"/>
      <c r="R12" s="852"/>
      <c r="S12" s="1048"/>
      <c r="T12" s="1088">
        <f>T13</f>
        <v>1</v>
      </c>
      <c r="U12" s="1088">
        <f>U13</f>
        <v>1</v>
      </c>
      <c r="V12" s="1033"/>
      <c r="W12" s="1033"/>
      <c r="X12" s="1033"/>
      <c r="Y12" s="1033"/>
      <c r="Z12" s="1033"/>
      <c r="AA12" s="1033"/>
      <c r="AB12" s="1033"/>
      <c r="AC12" s="1033"/>
    </row>
    <row r="13" spans="1:29" ht="80.400000000000006" customHeight="1">
      <c r="A13" s="985"/>
      <c r="B13" s="957" t="s">
        <v>839</v>
      </c>
      <c r="C13" s="965" t="s">
        <v>980</v>
      </c>
      <c r="D13" s="981"/>
      <c r="E13" s="982" t="s">
        <v>981</v>
      </c>
      <c r="F13" s="982"/>
      <c r="G13" s="959"/>
      <c r="H13" s="64"/>
      <c r="I13" s="64"/>
      <c r="J13" s="64"/>
      <c r="K13" s="983"/>
      <c r="L13" s="209"/>
      <c r="M13" s="950"/>
      <c r="N13" s="950"/>
      <c r="O13" s="950"/>
      <c r="P13" s="950"/>
      <c r="Q13" s="950"/>
      <c r="R13" s="441" t="s">
        <v>9</v>
      </c>
      <c r="S13" s="306"/>
      <c r="T13" s="1066">
        <v>1</v>
      </c>
      <c r="U13" s="1062">
        <v>1</v>
      </c>
    </row>
    <row r="14" spans="1:29" ht="27.75" customHeight="1">
      <c r="A14" s="1345" t="s">
        <v>972</v>
      </c>
      <c r="B14" s="1346"/>
      <c r="C14" s="313"/>
      <c r="D14" s="793"/>
      <c r="E14" s="313"/>
      <c r="F14" s="313"/>
      <c r="G14" s="315"/>
      <c r="H14" s="315"/>
      <c r="I14" s="315"/>
      <c r="J14" s="315"/>
      <c r="K14" s="394"/>
      <c r="L14" s="719"/>
      <c r="M14" s="720"/>
      <c r="N14" s="720"/>
      <c r="O14" s="720"/>
      <c r="P14" s="720"/>
      <c r="Q14" s="720"/>
      <c r="R14" s="851">
        <v>1</v>
      </c>
      <c r="S14" s="1049"/>
      <c r="T14" s="1067"/>
    </row>
    <row r="15" spans="1:29" ht="27.75" customHeight="1">
      <c r="A15" s="193" t="s">
        <v>120</v>
      </c>
      <c r="B15" s="235"/>
      <c r="C15" s="306"/>
      <c r="D15" s="865"/>
      <c r="E15" s="238"/>
      <c r="F15" s="238"/>
      <c r="G15" s="617"/>
      <c r="H15" s="275"/>
      <c r="I15" s="275"/>
      <c r="J15" s="275"/>
      <c r="K15" s="388"/>
      <c r="L15" s="712"/>
      <c r="M15" s="684"/>
      <c r="N15" s="684"/>
      <c r="O15" s="684"/>
      <c r="P15" s="684"/>
      <c r="Q15" s="684"/>
      <c r="R15" s="852">
        <v>1</v>
      </c>
      <c r="S15" s="1048"/>
      <c r="T15" s="1088">
        <f>SUM(T16:T46)</f>
        <v>16</v>
      </c>
      <c r="U15" s="1088">
        <f>SUM(U16:U46)</f>
        <v>22</v>
      </c>
      <c r="V15" s="1033"/>
      <c r="W15" s="1033"/>
      <c r="X15" s="1033"/>
      <c r="Y15" s="1033"/>
      <c r="Z15" s="1033"/>
      <c r="AA15" s="1033"/>
      <c r="AB15" s="1033"/>
      <c r="AC15" s="1033"/>
    </row>
    <row r="16" spans="1:29" ht="48" customHeight="1">
      <c r="A16" s="59"/>
      <c r="B16" s="157" t="s">
        <v>146</v>
      </c>
      <c r="C16" s="688" t="s">
        <v>139</v>
      </c>
      <c r="D16" s="396" t="s">
        <v>37</v>
      </c>
      <c r="E16" s="64" t="s">
        <v>37</v>
      </c>
      <c r="F16" s="64"/>
      <c r="G16" s="606"/>
      <c r="H16" s="64"/>
      <c r="I16" s="64"/>
      <c r="J16" s="64"/>
      <c r="K16" s="267" t="s">
        <v>64</v>
      </c>
      <c r="L16" s="704" t="s">
        <v>37</v>
      </c>
      <c r="M16" s="637"/>
      <c r="N16" s="637" t="s">
        <v>128</v>
      </c>
      <c r="O16" s="211"/>
      <c r="P16" s="211"/>
      <c r="Q16" s="211"/>
      <c r="R16" s="441" t="s">
        <v>11</v>
      </c>
      <c r="S16" s="306"/>
      <c r="T16" s="1066">
        <v>1</v>
      </c>
      <c r="U16" s="1066">
        <v>1</v>
      </c>
      <c r="W16" s="51"/>
      <c r="X16" s="656"/>
      <c r="Y16" s="657"/>
      <c r="Z16" s="656"/>
      <c r="AA16" s="657"/>
      <c r="AB16" s="656"/>
    </row>
    <row r="17" spans="1:28" ht="53.25" customHeight="1">
      <c r="A17" s="107"/>
      <c r="B17" s="784"/>
      <c r="C17" s="956" t="s">
        <v>139</v>
      </c>
      <c r="D17" s="396" t="s">
        <v>32</v>
      </c>
      <c r="E17" s="64" t="s">
        <v>32</v>
      </c>
      <c r="F17" s="64"/>
      <c r="G17" s="606"/>
      <c r="H17" s="64"/>
      <c r="I17" s="64"/>
      <c r="J17" s="230"/>
      <c r="K17" s="47" t="s">
        <v>64</v>
      </c>
      <c r="L17" s="211" t="s">
        <v>35</v>
      </c>
      <c r="M17" s="637"/>
      <c r="N17" s="211"/>
      <c r="O17" s="637" t="s">
        <v>128</v>
      </c>
      <c r="P17" s="211"/>
      <c r="Q17" s="211"/>
      <c r="R17" s="1175" t="s">
        <v>16</v>
      </c>
      <c r="S17" s="306"/>
      <c r="T17" s="1066"/>
      <c r="W17" s="51"/>
      <c r="X17" s="658"/>
      <c r="Y17" s="635"/>
      <c r="Z17" s="658"/>
      <c r="AA17" s="635"/>
      <c r="AB17" s="658"/>
    </row>
    <row r="18" spans="1:28" ht="51" customHeight="1">
      <c r="A18" s="107"/>
      <c r="B18" s="784"/>
      <c r="C18" s="38" t="s">
        <v>139</v>
      </c>
      <c r="D18" s="794" t="s">
        <v>30</v>
      </c>
      <c r="E18" s="388" t="s">
        <v>30</v>
      </c>
      <c r="F18" s="388"/>
      <c r="G18" s="174"/>
      <c r="H18" s="50"/>
      <c r="I18" s="50"/>
      <c r="J18" s="273"/>
      <c r="K18" s="47" t="s">
        <v>64</v>
      </c>
      <c r="L18" s="211" t="s">
        <v>735</v>
      </c>
      <c r="M18" s="637"/>
      <c r="N18" s="167"/>
      <c r="O18" s="706" t="s">
        <v>128</v>
      </c>
      <c r="P18" s="167"/>
      <c r="Q18" s="167"/>
      <c r="R18" s="38" t="s">
        <v>6</v>
      </c>
      <c r="S18" s="241"/>
      <c r="T18" s="1068"/>
      <c r="W18" s="51"/>
      <c r="X18" s="658"/>
      <c r="Y18" s="635"/>
      <c r="Z18" s="658"/>
      <c r="AA18" s="635"/>
      <c r="AB18" s="658"/>
    </row>
    <row r="19" spans="1:28" ht="51" customHeight="1">
      <c r="A19" s="107"/>
      <c r="B19" s="784"/>
      <c r="C19" s="957" t="s">
        <v>139</v>
      </c>
      <c r="D19" s="795" t="s">
        <v>35</v>
      </c>
      <c r="E19" s="71" t="s">
        <v>35</v>
      </c>
      <c r="F19" s="71"/>
      <c r="G19" s="75"/>
      <c r="H19" s="112"/>
      <c r="I19" s="112"/>
      <c r="J19" s="106"/>
      <c r="K19" s="71" t="s">
        <v>623</v>
      </c>
      <c r="L19" s="168" t="s">
        <v>35</v>
      </c>
      <c r="M19" s="637"/>
      <c r="N19" s="637" t="s">
        <v>128</v>
      </c>
      <c r="O19" s="167"/>
      <c r="P19" s="167"/>
      <c r="Q19" s="721">
        <v>4500</v>
      </c>
      <c r="R19" s="199" t="s">
        <v>39</v>
      </c>
      <c r="S19" s="1050"/>
      <c r="T19" s="1069"/>
      <c r="W19" s="51"/>
      <c r="X19" s="658"/>
      <c r="Y19" s="635"/>
      <c r="Z19" s="658"/>
      <c r="AA19" s="635"/>
      <c r="AB19" s="658"/>
    </row>
    <row r="20" spans="1:28" ht="55.2" customHeight="1">
      <c r="A20" s="67"/>
      <c r="B20" s="1188"/>
      <c r="C20" s="38" t="s">
        <v>526</v>
      </c>
      <c r="D20" s="795" t="s">
        <v>32</v>
      </c>
      <c r="E20" s="50" t="s">
        <v>32</v>
      </c>
      <c r="F20" s="50"/>
      <c r="G20" s="402"/>
      <c r="H20" s="50"/>
      <c r="I20" s="171"/>
      <c r="J20" s="106"/>
      <c r="K20" s="1281" t="s">
        <v>65</v>
      </c>
      <c r="L20" s="712" t="s">
        <v>720</v>
      </c>
      <c r="M20" s="637"/>
      <c r="N20" s="167"/>
      <c r="O20" s="706" t="s">
        <v>128</v>
      </c>
      <c r="P20" s="167"/>
      <c r="Q20" s="167"/>
      <c r="R20" s="327" t="s">
        <v>17</v>
      </c>
      <c r="S20" s="306"/>
      <c r="T20" s="1066"/>
      <c r="U20" s="1062">
        <v>1</v>
      </c>
      <c r="W20" s="51"/>
      <c r="X20" s="658"/>
      <c r="Y20" s="635"/>
      <c r="Z20" s="658"/>
      <c r="AA20" s="635"/>
      <c r="AB20" s="658"/>
    </row>
    <row r="21" spans="1:28" ht="51" customHeight="1">
      <c r="A21" s="107"/>
      <c r="B21" s="784" t="s">
        <v>146</v>
      </c>
      <c r="C21" s="38" t="s">
        <v>527</v>
      </c>
      <c r="D21" s="795" t="s">
        <v>30</v>
      </c>
      <c r="E21" s="50" t="s">
        <v>58</v>
      </c>
      <c r="F21" s="50"/>
      <c r="G21" s="402"/>
      <c r="H21" s="50"/>
      <c r="I21" s="50"/>
      <c r="J21" s="50"/>
      <c r="K21" s="1282"/>
      <c r="L21" s="168" t="s">
        <v>30</v>
      </c>
      <c r="M21" s="637"/>
      <c r="N21" s="706" t="s">
        <v>128</v>
      </c>
      <c r="O21" s="167"/>
      <c r="P21" s="167"/>
      <c r="Q21" s="167"/>
      <c r="R21" s="327" t="s">
        <v>17</v>
      </c>
      <c r="S21" s="306"/>
      <c r="T21" s="1066"/>
      <c r="U21" s="1062">
        <v>1</v>
      </c>
      <c r="W21" s="51"/>
      <c r="X21" s="658"/>
      <c r="Y21" s="635"/>
      <c r="Z21" s="658"/>
      <c r="AA21" s="635"/>
      <c r="AB21" s="658"/>
    </row>
    <row r="22" spans="1:28" ht="50.25" customHeight="1">
      <c r="A22" s="107"/>
      <c r="B22" s="784"/>
      <c r="C22" s="38" t="s">
        <v>207</v>
      </c>
      <c r="D22" s="797">
        <v>4</v>
      </c>
      <c r="E22" s="195">
        <v>4</v>
      </c>
      <c r="F22" s="195"/>
      <c r="G22" s="71"/>
      <c r="H22" s="50"/>
      <c r="I22" s="50"/>
      <c r="J22" s="50"/>
      <c r="K22" s="47" t="s">
        <v>64</v>
      </c>
      <c r="L22" s="211" t="s">
        <v>723</v>
      </c>
      <c r="M22" s="706" t="s">
        <v>128</v>
      </c>
      <c r="N22" s="167"/>
      <c r="O22" s="167"/>
      <c r="P22" s="167"/>
      <c r="Q22" s="167"/>
      <c r="R22" s="327" t="s">
        <v>14</v>
      </c>
      <c r="S22" s="306"/>
      <c r="T22" s="1066"/>
      <c r="W22" s="51"/>
      <c r="X22" s="658"/>
      <c r="Y22" s="635"/>
      <c r="Z22" s="658"/>
      <c r="AA22" s="635"/>
      <c r="AB22" s="658"/>
    </row>
    <row r="23" spans="1:28" ht="55.2" customHeight="1">
      <c r="A23" s="107"/>
      <c r="B23" s="784"/>
      <c r="C23" s="38" t="s">
        <v>207</v>
      </c>
      <c r="D23" s="797">
        <v>3.5</v>
      </c>
      <c r="E23" s="195">
        <v>3.5</v>
      </c>
      <c r="F23" s="195"/>
      <c r="G23" s="71"/>
      <c r="H23" s="50"/>
      <c r="I23" s="50"/>
      <c r="J23" s="109"/>
      <c r="K23" s="197" t="s">
        <v>64</v>
      </c>
      <c r="L23" s="722">
        <v>4</v>
      </c>
      <c r="N23" s="167"/>
      <c r="O23" s="706" t="s">
        <v>128</v>
      </c>
      <c r="P23" s="167"/>
      <c r="Q23" s="167"/>
      <c r="R23" s="38" t="s">
        <v>8</v>
      </c>
      <c r="S23" s="241"/>
      <c r="T23" s="1068"/>
      <c r="W23" s="51"/>
      <c r="X23" s="658"/>
      <c r="Y23" s="635"/>
      <c r="Z23" s="658"/>
      <c r="AA23" s="635"/>
      <c r="AB23" s="658"/>
    </row>
    <row r="24" spans="1:28" ht="59.4" customHeight="1">
      <c r="A24" s="107"/>
      <c r="B24" s="784"/>
      <c r="C24" s="609" t="s">
        <v>322</v>
      </c>
      <c r="D24" s="796">
        <v>4</v>
      </c>
      <c r="E24" s="194">
        <v>4</v>
      </c>
      <c r="F24" s="194"/>
      <c r="G24" s="606"/>
      <c r="H24" s="64"/>
      <c r="I24" s="232"/>
      <c r="J24" s="274">
        <v>3000</v>
      </c>
      <c r="K24" s="196" t="s">
        <v>65</v>
      </c>
      <c r="L24" s="722" t="s">
        <v>692</v>
      </c>
      <c r="M24" s="637"/>
      <c r="N24" s="637" t="s">
        <v>128</v>
      </c>
      <c r="O24" s="211"/>
      <c r="P24" s="211"/>
      <c r="Q24" s="723">
        <v>1721</v>
      </c>
      <c r="R24" s="609" t="s">
        <v>15</v>
      </c>
      <c r="S24" s="241"/>
      <c r="T24" s="1068"/>
      <c r="W24" s="51"/>
      <c r="X24" s="658"/>
      <c r="Y24" s="635"/>
      <c r="Z24" s="658"/>
      <c r="AA24" s="635"/>
      <c r="AB24" s="658"/>
    </row>
    <row r="25" spans="1:28" ht="51" customHeight="1">
      <c r="A25" s="107"/>
      <c r="B25" s="784"/>
      <c r="C25" s="38" t="s">
        <v>528</v>
      </c>
      <c r="D25" s="795" t="s">
        <v>37</v>
      </c>
      <c r="E25" s="50" t="s">
        <v>37</v>
      </c>
      <c r="F25" s="50"/>
      <c r="G25" s="71"/>
      <c r="H25" s="50"/>
      <c r="I25" s="50"/>
      <c r="J25" s="50"/>
      <c r="K25" s="47" t="s">
        <v>64</v>
      </c>
      <c r="L25" s="211" t="s">
        <v>37</v>
      </c>
      <c r="M25" s="637"/>
      <c r="N25" s="637" t="s">
        <v>128</v>
      </c>
      <c r="O25" s="167"/>
      <c r="P25" s="167"/>
      <c r="Q25" s="167"/>
      <c r="R25" s="285" t="s">
        <v>11</v>
      </c>
      <c r="S25" s="306"/>
      <c r="T25" s="1066"/>
      <c r="W25" s="51"/>
      <c r="X25" s="658"/>
      <c r="Y25" s="635"/>
      <c r="Z25" s="658"/>
      <c r="AA25" s="635"/>
      <c r="AB25" s="658"/>
    </row>
    <row r="26" spans="1:28" ht="75" customHeight="1">
      <c r="A26" s="107"/>
      <c r="B26" s="1111"/>
      <c r="C26" s="609" t="s">
        <v>655</v>
      </c>
      <c r="D26" s="396" t="s">
        <v>37</v>
      </c>
      <c r="E26" s="64" t="s">
        <v>37</v>
      </c>
      <c r="F26" s="64"/>
      <c r="G26" s="606"/>
      <c r="H26" s="64"/>
      <c r="I26" s="64"/>
      <c r="J26" s="64"/>
      <c r="K26" s="47" t="s">
        <v>64</v>
      </c>
      <c r="L26" s="211" t="s">
        <v>37</v>
      </c>
      <c r="M26" s="637"/>
      <c r="N26" s="637" t="s">
        <v>128</v>
      </c>
      <c r="O26" s="211"/>
      <c r="P26" s="211"/>
      <c r="Q26" s="211"/>
      <c r="R26" s="285" t="s">
        <v>11</v>
      </c>
      <c r="S26" s="306"/>
      <c r="T26" s="1066"/>
      <c r="U26" s="1062">
        <v>1</v>
      </c>
      <c r="W26" s="51"/>
      <c r="X26" s="658"/>
      <c r="Y26" s="635"/>
      <c r="Z26" s="658"/>
      <c r="AA26" s="635"/>
      <c r="AB26" s="658"/>
    </row>
    <row r="27" spans="1:28" ht="48" customHeight="1">
      <c r="A27" s="107"/>
      <c r="B27" s="996" t="s">
        <v>1002</v>
      </c>
      <c r="C27" s="38" t="s">
        <v>526</v>
      </c>
      <c r="D27" s="795" t="s">
        <v>32</v>
      </c>
      <c r="E27" s="50" t="s">
        <v>30</v>
      </c>
      <c r="F27" s="50"/>
      <c r="G27" s="402"/>
      <c r="H27" s="50"/>
      <c r="I27" s="50"/>
      <c r="J27" s="50"/>
      <c r="K27" s="71" t="s">
        <v>587</v>
      </c>
      <c r="L27" s="168" t="s">
        <v>732</v>
      </c>
      <c r="M27" s="167"/>
      <c r="O27" s="706" t="s">
        <v>128</v>
      </c>
      <c r="P27" s="167"/>
      <c r="Q27" s="167"/>
      <c r="R27" s="285" t="s">
        <v>17</v>
      </c>
      <c r="S27" s="306"/>
      <c r="T27" s="1066">
        <v>1</v>
      </c>
      <c r="U27" s="1062">
        <v>1</v>
      </c>
      <c r="W27" s="51"/>
      <c r="X27" s="658"/>
      <c r="Y27" s="635"/>
      <c r="Z27" s="658"/>
      <c r="AA27" s="635"/>
      <c r="AB27" s="658"/>
    </row>
    <row r="28" spans="1:28" ht="55.5" customHeight="1">
      <c r="A28" s="107"/>
      <c r="B28" s="996" t="s">
        <v>165</v>
      </c>
      <c r="C28" s="38" t="s">
        <v>210</v>
      </c>
      <c r="D28" s="797">
        <v>4</v>
      </c>
      <c r="E28" s="195">
        <v>3.5</v>
      </c>
      <c r="F28" s="195"/>
      <c r="G28" s="71"/>
      <c r="H28" s="50"/>
      <c r="I28" s="50"/>
      <c r="J28" s="109"/>
      <c r="K28" s="197" t="s">
        <v>64</v>
      </c>
      <c r="L28" s="722">
        <v>3.02</v>
      </c>
      <c r="M28" s="637" t="s">
        <v>128</v>
      </c>
      <c r="N28" s="167"/>
      <c r="O28" s="167"/>
      <c r="P28" s="167"/>
      <c r="Q28" s="167"/>
      <c r="R28" s="1108" t="s">
        <v>8</v>
      </c>
      <c r="S28" s="241"/>
      <c r="T28" s="1068">
        <v>1</v>
      </c>
      <c r="U28" s="1062">
        <v>1</v>
      </c>
      <c r="W28" s="51"/>
      <c r="X28" s="658"/>
      <c r="Y28" s="635"/>
      <c r="Z28" s="658"/>
      <c r="AA28" s="635"/>
      <c r="AB28" s="658"/>
    </row>
    <row r="29" spans="1:28" ht="50.4" customHeight="1">
      <c r="A29" s="107"/>
      <c r="B29" s="784"/>
      <c r="C29" s="38" t="s">
        <v>212</v>
      </c>
      <c r="D29" s="800" t="s">
        <v>51</v>
      </c>
      <c r="E29" s="111" t="s">
        <v>51</v>
      </c>
      <c r="F29" s="111"/>
      <c r="G29" s="71"/>
      <c r="H29" s="50"/>
      <c r="I29" s="50"/>
      <c r="J29" s="109"/>
      <c r="K29" s="111" t="s">
        <v>51</v>
      </c>
      <c r="L29" s="724" t="s">
        <v>703</v>
      </c>
      <c r="M29" s="167"/>
      <c r="N29" s="637"/>
      <c r="O29" s="706" t="s">
        <v>128</v>
      </c>
      <c r="P29" s="167"/>
      <c r="Q29" s="167"/>
      <c r="R29" s="1252" t="s">
        <v>8</v>
      </c>
      <c r="S29" s="241"/>
      <c r="T29" s="1068"/>
      <c r="U29" s="1062">
        <v>1</v>
      </c>
      <c r="W29" s="51"/>
      <c r="X29" s="658"/>
      <c r="Y29" s="635"/>
      <c r="Z29" s="658"/>
      <c r="AA29" s="635"/>
      <c r="AB29" s="658"/>
    </row>
    <row r="30" spans="1:28" ht="49.8" customHeight="1">
      <c r="A30" s="67"/>
      <c r="B30" s="44" t="s">
        <v>204</v>
      </c>
      <c r="C30" s="38" t="s">
        <v>205</v>
      </c>
      <c r="D30" s="795" t="s">
        <v>50</v>
      </c>
      <c r="E30" s="50" t="s">
        <v>50</v>
      </c>
      <c r="F30" s="50"/>
      <c r="G30" s="71"/>
      <c r="H30" s="50"/>
      <c r="I30" s="50"/>
      <c r="J30" s="109"/>
      <c r="K30" s="50" t="s">
        <v>50</v>
      </c>
      <c r="L30" s="202" t="s">
        <v>50</v>
      </c>
      <c r="M30" s="167"/>
      <c r="N30" s="637" t="s">
        <v>128</v>
      </c>
      <c r="O30" s="167"/>
      <c r="P30" s="167"/>
      <c r="Q30" s="167"/>
      <c r="R30" s="1252" t="s">
        <v>8</v>
      </c>
      <c r="S30" s="241"/>
      <c r="T30" s="1068">
        <v>1</v>
      </c>
      <c r="U30" s="1062">
        <v>1</v>
      </c>
      <c r="W30" s="51"/>
      <c r="X30" s="658"/>
      <c r="Y30" s="635"/>
      <c r="Z30" s="658"/>
      <c r="AA30" s="635"/>
      <c r="AB30" s="658"/>
    </row>
    <row r="31" spans="1:28" ht="48" customHeight="1">
      <c r="A31" s="107"/>
      <c r="B31" s="616" t="s">
        <v>206</v>
      </c>
      <c r="C31" s="609" t="s">
        <v>207</v>
      </c>
      <c r="D31" s="796">
        <v>3.5</v>
      </c>
      <c r="E31" s="194">
        <v>3.5</v>
      </c>
      <c r="F31" s="194"/>
      <c r="G31" s="606"/>
      <c r="H31" s="64"/>
      <c r="I31" s="64"/>
      <c r="J31" s="110"/>
      <c r="K31" s="196" t="s">
        <v>64</v>
      </c>
      <c r="L31" s="722">
        <v>3.5</v>
      </c>
      <c r="M31" s="637"/>
      <c r="N31" s="637" t="s">
        <v>128</v>
      </c>
      <c r="O31" s="211"/>
      <c r="P31" s="211"/>
      <c r="Q31" s="211"/>
      <c r="R31" s="777" t="s">
        <v>8</v>
      </c>
      <c r="S31" s="241"/>
      <c r="T31" s="1068">
        <v>1</v>
      </c>
      <c r="U31" s="1062">
        <v>1</v>
      </c>
      <c r="W31" s="51"/>
      <c r="X31" s="658"/>
      <c r="Y31" s="635"/>
      <c r="Z31" s="658"/>
      <c r="AA31" s="635"/>
      <c r="AB31" s="658"/>
    </row>
    <row r="32" spans="1:28" ht="51.75" customHeight="1">
      <c r="A32" s="107"/>
      <c r="B32" s="44" t="s">
        <v>208</v>
      </c>
      <c r="C32" s="38" t="s">
        <v>205</v>
      </c>
      <c r="D32" s="800" t="s">
        <v>48</v>
      </c>
      <c r="E32" s="195" t="s">
        <v>48</v>
      </c>
      <c r="F32" s="195"/>
      <c r="G32" s="71"/>
      <c r="H32" s="50"/>
      <c r="I32" s="50"/>
      <c r="J32" s="109"/>
      <c r="K32" s="111" t="s">
        <v>51</v>
      </c>
      <c r="L32" s="724" t="s">
        <v>51</v>
      </c>
      <c r="M32" s="702"/>
      <c r="N32" s="167"/>
      <c r="O32" s="637" t="s">
        <v>128</v>
      </c>
      <c r="P32" s="167"/>
      <c r="Q32" s="167"/>
      <c r="R32" s="777" t="s">
        <v>8</v>
      </c>
      <c r="S32" s="241"/>
      <c r="T32" s="1068">
        <v>1</v>
      </c>
      <c r="U32" s="1062">
        <v>1</v>
      </c>
      <c r="W32" s="51"/>
      <c r="X32" s="658"/>
      <c r="Y32" s="635"/>
      <c r="Z32" s="658"/>
      <c r="AA32" s="635"/>
      <c r="AB32" s="658"/>
    </row>
    <row r="33" spans="1:29" ht="55.8" customHeight="1">
      <c r="A33" s="107"/>
      <c r="B33" s="1110" t="s">
        <v>209</v>
      </c>
      <c r="C33" s="38" t="s">
        <v>210</v>
      </c>
      <c r="D33" s="797">
        <v>3.8</v>
      </c>
      <c r="E33" s="195">
        <v>3.5</v>
      </c>
      <c r="F33" s="195"/>
      <c r="G33" s="71"/>
      <c r="H33" s="50"/>
      <c r="I33" s="50"/>
      <c r="J33" s="109"/>
      <c r="K33" s="197" t="s">
        <v>64</v>
      </c>
      <c r="L33" s="722">
        <v>4.09</v>
      </c>
      <c r="M33" s="637"/>
      <c r="N33" s="167"/>
      <c r="O33" s="637" t="s">
        <v>128</v>
      </c>
      <c r="P33" s="167"/>
      <c r="Q33" s="167"/>
      <c r="R33" s="777" t="s">
        <v>8</v>
      </c>
      <c r="S33" s="241"/>
      <c r="T33" s="1068">
        <v>1</v>
      </c>
      <c r="U33" s="1062">
        <v>1</v>
      </c>
      <c r="W33" s="51"/>
      <c r="X33" s="658"/>
      <c r="Y33" s="635"/>
      <c r="Z33" s="658"/>
      <c r="AA33" s="635"/>
      <c r="AB33" s="658"/>
    </row>
    <row r="34" spans="1:29" ht="59.4" customHeight="1">
      <c r="A34" s="107"/>
      <c r="B34" s="784"/>
      <c r="C34" s="609" t="s">
        <v>205</v>
      </c>
      <c r="D34" s="803" t="s">
        <v>48</v>
      </c>
      <c r="E34" s="194" t="s">
        <v>48</v>
      </c>
      <c r="F34" s="194"/>
      <c r="G34" s="606"/>
      <c r="H34" s="64"/>
      <c r="I34" s="64"/>
      <c r="J34" s="110"/>
      <c r="K34" s="231" t="s">
        <v>45</v>
      </c>
      <c r="L34" s="715" t="s">
        <v>45</v>
      </c>
      <c r="M34" s="211"/>
      <c r="N34" s="211"/>
      <c r="O34" s="637" t="s">
        <v>128</v>
      </c>
      <c r="P34" s="211"/>
      <c r="Q34" s="211"/>
      <c r="R34" s="777" t="s">
        <v>8</v>
      </c>
      <c r="S34" s="241"/>
      <c r="T34" s="1068"/>
      <c r="U34" s="1062">
        <v>1</v>
      </c>
      <c r="W34" s="51"/>
      <c r="X34" s="658"/>
      <c r="Y34" s="635"/>
      <c r="Z34" s="658"/>
      <c r="AA34" s="635"/>
      <c r="AB34" s="658"/>
    </row>
    <row r="35" spans="1:29" ht="69" customHeight="1">
      <c r="A35" s="107"/>
      <c r="B35" s="1110" t="s">
        <v>211</v>
      </c>
      <c r="C35" s="38" t="s">
        <v>210</v>
      </c>
      <c r="D35" s="797">
        <v>3.8</v>
      </c>
      <c r="E35" s="195">
        <v>3.5</v>
      </c>
      <c r="F35" s="195"/>
      <c r="G35" s="71"/>
      <c r="H35" s="50"/>
      <c r="I35" s="50"/>
      <c r="J35" s="109"/>
      <c r="K35" s="47" t="s">
        <v>64</v>
      </c>
      <c r="L35" s="211">
        <v>3.67</v>
      </c>
      <c r="M35" s="637" t="s">
        <v>128</v>
      </c>
      <c r="N35" s="167"/>
      <c r="O35" s="167"/>
      <c r="P35" s="167"/>
      <c r="Q35" s="167"/>
      <c r="R35" s="777" t="s">
        <v>8</v>
      </c>
      <c r="S35" s="241"/>
      <c r="T35" s="1068">
        <v>1</v>
      </c>
      <c r="U35" s="1062">
        <v>1</v>
      </c>
      <c r="W35" s="51"/>
      <c r="X35" s="658"/>
      <c r="Y35" s="635"/>
      <c r="Z35" s="658"/>
      <c r="AA35" s="635"/>
      <c r="AB35" s="658"/>
    </row>
    <row r="36" spans="1:29" ht="54.6" customHeight="1">
      <c r="A36" s="107"/>
      <c r="B36" s="1111"/>
      <c r="C36" s="38" t="s">
        <v>212</v>
      </c>
      <c r="D36" s="800" t="s">
        <v>51</v>
      </c>
      <c r="E36" s="195" t="s">
        <v>51</v>
      </c>
      <c r="F36" s="195"/>
      <c r="G36" s="71"/>
      <c r="H36" s="50"/>
      <c r="I36" s="50"/>
      <c r="J36" s="109"/>
      <c r="K36" s="111" t="s">
        <v>625</v>
      </c>
      <c r="L36" s="724" t="s">
        <v>703</v>
      </c>
      <c r="M36" s="167"/>
      <c r="N36" s="167"/>
      <c r="O36" s="637" t="s">
        <v>128</v>
      </c>
      <c r="P36" s="167"/>
      <c r="Q36" s="167"/>
      <c r="R36" s="777" t="s">
        <v>8</v>
      </c>
      <c r="S36" s="241"/>
      <c r="T36" s="1068"/>
      <c r="U36" s="1062">
        <v>1</v>
      </c>
      <c r="W36" s="51"/>
      <c r="X36" s="658"/>
      <c r="Y36" s="635"/>
      <c r="Z36" s="658"/>
      <c r="AA36" s="635"/>
      <c r="AB36" s="658"/>
    </row>
    <row r="37" spans="1:29" ht="48" customHeight="1">
      <c r="A37" s="107"/>
      <c r="B37" s="44" t="s">
        <v>22</v>
      </c>
      <c r="C37" s="38" t="s">
        <v>205</v>
      </c>
      <c r="D37" s="795" t="s">
        <v>40</v>
      </c>
      <c r="E37" s="195" t="s">
        <v>40</v>
      </c>
      <c r="F37" s="195"/>
      <c r="G37" s="71"/>
      <c r="H37" s="50"/>
      <c r="I37" s="50"/>
      <c r="J37" s="109"/>
      <c r="K37" s="47" t="s">
        <v>64</v>
      </c>
      <c r="L37" s="211" t="s">
        <v>51</v>
      </c>
      <c r="M37" s="637"/>
      <c r="N37" s="167"/>
      <c r="O37" s="637" t="s">
        <v>128</v>
      </c>
      <c r="P37" s="167"/>
      <c r="Q37" s="167"/>
      <c r="R37" s="777" t="s">
        <v>8</v>
      </c>
      <c r="S37" s="241"/>
      <c r="T37" s="1068">
        <v>1</v>
      </c>
      <c r="U37" s="1062">
        <v>1</v>
      </c>
      <c r="W37" s="51"/>
      <c r="X37" s="658"/>
      <c r="Y37" s="635"/>
      <c r="Z37" s="658"/>
      <c r="AA37" s="635"/>
      <c r="AB37" s="658"/>
    </row>
    <row r="38" spans="1:29" ht="51" customHeight="1">
      <c r="A38" s="107"/>
      <c r="B38" s="616" t="s">
        <v>214</v>
      </c>
      <c r="C38" s="609" t="s">
        <v>212</v>
      </c>
      <c r="D38" s="396" t="s">
        <v>51</v>
      </c>
      <c r="E38" s="194" t="s">
        <v>51</v>
      </c>
      <c r="F38" s="194"/>
      <c r="G38" s="606"/>
      <c r="H38" s="64"/>
      <c r="I38" s="64"/>
      <c r="J38" s="110"/>
      <c r="K38" s="231" t="s">
        <v>626</v>
      </c>
      <c r="L38" s="715" t="s">
        <v>704</v>
      </c>
      <c r="M38" s="211"/>
      <c r="N38" s="211"/>
      <c r="O38" s="637" t="s">
        <v>128</v>
      </c>
      <c r="P38" s="211"/>
      <c r="Q38" s="211"/>
      <c r="R38" s="777" t="s">
        <v>8</v>
      </c>
      <c r="S38" s="241"/>
      <c r="T38" s="1068">
        <v>1</v>
      </c>
      <c r="U38" s="1062">
        <v>1</v>
      </c>
      <c r="W38" s="51"/>
      <c r="X38" s="658"/>
      <c r="Y38" s="635"/>
      <c r="Z38" s="658"/>
      <c r="AA38" s="635"/>
      <c r="AB38" s="658"/>
    </row>
    <row r="39" spans="1:29" ht="49.2" customHeight="1">
      <c r="A39" s="107"/>
      <c r="B39" s="616" t="s">
        <v>215</v>
      </c>
      <c r="C39" s="38" t="s">
        <v>212</v>
      </c>
      <c r="D39" s="795" t="s">
        <v>45</v>
      </c>
      <c r="E39" s="195" t="s">
        <v>45</v>
      </c>
      <c r="F39" s="195"/>
      <c r="G39" s="71"/>
      <c r="H39" s="50"/>
      <c r="I39" s="50"/>
      <c r="J39" s="109"/>
      <c r="K39" s="111" t="s">
        <v>625</v>
      </c>
      <c r="L39" s="724" t="s">
        <v>625</v>
      </c>
      <c r="M39" s="167"/>
      <c r="N39" s="167"/>
      <c r="O39" s="637" t="s">
        <v>128</v>
      </c>
      <c r="P39" s="167"/>
      <c r="Q39" s="167"/>
      <c r="R39" s="777" t="s">
        <v>8</v>
      </c>
      <c r="S39" s="241"/>
      <c r="T39" s="1068">
        <v>1</v>
      </c>
      <c r="U39" s="1062">
        <v>1</v>
      </c>
      <c r="W39" s="51"/>
      <c r="X39" s="658"/>
      <c r="Y39" s="635"/>
      <c r="Z39" s="658"/>
      <c r="AA39" s="635"/>
      <c r="AB39" s="658"/>
    </row>
    <row r="40" spans="1:29" ht="54" customHeight="1">
      <c r="A40" s="67"/>
      <c r="B40" s="616" t="s">
        <v>216</v>
      </c>
      <c r="C40" s="609" t="s">
        <v>210</v>
      </c>
      <c r="D40" s="796">
        <v>3.5</v>
      </c>
      <c r="E40" s="194">
        <v>3.5</v>
      </c>
      <c r="F40" s="194"/>
      <c r="G40" s="606"/>
      <c r="H40" s="64"/>
      <c r="I40" s="64"/>
      <c r="J40" s="110"/>
      <c r="K40" s="47" t="s">
        <v>64</v>
      </c>
      <c r="L40" s="211">
        <v>3.63</v>
      </c>
      <c r="M40" s="637"/>
      <c r="N40" s="211"/>
      <c r="O40" s="637" t="s">
        <v>128</v>
      </c>
      <c r="P40" s="211"/>
      <c r="Q40" s="211"/>
      <c r="R40" s="777" t="s">
        <v>8</v>
      </c>
      <c r="S40" s="241"/>
      <c r="T40" s="1068">
        <v>1</v>
      </c>
      <c r="U40" s="1062">
        <v>1</v>
      </c>
      <c r="W40" s="51"/>
      <c r="X40" s="658"/>
      <c r="Y40" s="635"/>
      <c r="Z40" s="658"/>
      <c r="AA40" s="635"/>
      <c r="AB40" s="658"/>
    </row>
    <row r="41" spans="1:29" ht="50.25" customHeight="1">
      <c r="A41" s="107"/>
      <c r="B41" s="44" t="s">
        <v>217</v>
      </c>
      <c r="C41" s="38" t="s">
        <v>210</v>
      </c>
      <c r="D41" s="797">
        <v>3.8</v>
      </c>
      <c r="E41" s="195">
        <v>3.5</v>
      </c>
      <c r="F41" s="195"/>
      <c r="G41" s="71"/>
      <c r="H41" s="50"/>
      <c r="I41" s="50"/>
      <c r="J41" s="109"/>
      <c r="K41" s="47" t="s">
        <v>64</v>
      </c>
      <c r="L41" s="211">
        <v>3.69</v>
      </c>
      <c r="M41" s="637" t="s">
        <v>128</v>
      </c>
      <c r="N41" s="167"/>
      <c r="O41" s="167"/>
      <c r="P41" s="167"/>
      <c r="Q41" s="167"/>
      <c r="R41" s="1108" t="s">
        <v>8</v>
      </c>
      <c r="S41" s="241"/>
      <c r="T41" s="1068">
        <v>1</v>
      </c>
      <c r="U41" s="1062">
        <v>1</v>
      </c>
      <c r="W41" s="51"/>
      <c r="X41" s="658"/>
      <c r="Y41" s="635"/>
      <c r="Z41" s="658"/>
      <c r="AA41" s="635"/>
      <c r="AB41" s="658"/>
    </row>
    <row r="42" spans="1:29" ht="51.75" customHeight="1">
      <c r="A42" s="107"/>
      <c r="B42" s="44" t="s">
        <v>464</v>
      </c>
      <c r="C42" s="38" t="s">
        <v>210</v>
      </c>
      <c r="D42" s="797">
        <v>3.8</v>
      </c>
      <c r="E42" s="195">
        <v>3.5</v>
      </c>
      <c r="F42" s="195"/>
      <c r="G42" s="71"/>
      <c r="H42" s="50"/>
      <c r="I42" s="50"/>
      <c r="J42" s="109"/>
      <c r="K42" s="47" t="s">
        <v>64</v>
      </c>
      <c r="L42" s="211">
        <v>3.36</v>
      </c>
      <c r="M42" s="637" t="s">
        <v>128</v>
      </c>
      <c r="N42" s="167"/>
      <c r="O42" s="167"/>
      <c r="P42" s="167"/>
      <c r="Q42" s="167"/>
      <c r="R42" s="1252" t="s">
        <v>8</v>
      </c>
      <c r="S42" s="241"/>
      <c r="T42" s="1068">
        <v>1</v>
      </c>
      <c r="U42" s="1062">
        <v>1</v>
      </c>
      <c r="W42" s="51"/>
      <c r="X42" s="658"/>
      <c r="Y42" s="635"/>
      <c r="Z42" s="658"/>
      <c r="AA42" s="635"/>
      <c r="AB42" s="658"/>
    </row>
    <row r="43" spans="1:29" ht="51.75" customHeight="1">
      <c r="A43" s="107"/>
      <c r="B43" s="1187" t="s">
        <v>1015</v>
      </c>
      <c r="C43" s="38" t="s">
        <v>1016</v>
      </c>
      <c r="D43" s="797"/>
      <c r="E43" s="197" t="s">
        <v>1151</v>
      </c>
      <c r="F43" s="197"/>
      <c r="G43" s="71"/>
      <c r="H43" s="50"/>
      <c r="I43" s="50"/>
      <c r="J43" s="109"/>
      <c r="K43" s="416"/>
      <c r="L43" s="945"/>
      <c r="M43" s="637"/>
      <c r="N43" s="167"/>
      <c r="O43" s="167"/>
      <c r="P43" s="167"/>
      <c r="Q43" s="167"/>
      <c r="R43" s="1252" t="s">
        <v>8</v>
      </c>
      <c r="S43" s="241"/>
      <c r="T43" s="1068"/>
      <c r="W43" s="51"/>
      <c r="X43" s="658"/>
      <c r="Y43" s="635"/>
      <c r="Z43" s="658"/>
      <c r="AA43" s="635"/>
      <c r="AB43" s="658"/>
    </row>
    <row r="44" spans="1:29" ht="73.8" customHeight="1">
      <c r="A44" s="107"/>
      <c r="B44" s="17"/>
      <c r="C44" s="185" t="s">
        <v>872</v>
      </c>
      <c r="D44" s="890"/>
      <c r="E44" s="282" t="s">
        <v>40</v>
      </c>
      <c r="F44" s="282"/>
      <c r="G44" s="786"/>
      <c r="H44" s="282"/>
      <c r="I44" s="282"/>
      <c r="J44" s="863"/>
      <c r="K44" s="786"/>
      <c r="L44" s="712"/>
      <c r="M44" s="741"/>
      <c r="N44" s="790"/>
      <c r="O44" s="737"/>
      <c r="P44" s="790"/>
      <c r="Q44" s="711"/>
      <c r="R44" s="899" t="s">
        <v>11</v>
      </c>
      <c r="S44" s="241"/>
      <c r="T44" s="1068"/>
      <c r="W44" s="51"/>
      <c r="X44" s="658"/>
      <c r="Y44" s="635"/>
      <c r="Z44" s="658"/>
      <c r="AA44" s="635"/>
      <c r="AB44" s="658"/>
    </row>
    <row r="45" spans="1:29" ht="54" customHeight="1">
      <c r="A45" s="107"/>
      <c r="B45" s="44" t="s">
        <v>213</v>
      </c>
      <c r="C45" s="38" t="s">
        <v>210</v>
      </c>
      <c r="D45" s="797">
        <v>3.8</v>
      </c>
      <c r="E45" s="195">
        <v>3.5</v>
      </c>
      <c r="F45" s="195"/>
      <c r="G45" s="71"/>
      <c r="H45" s="50"/>
      <c r="I45" s="50"/>
      <c r="J45" s="109"/>
      <c r="K45" s="617" t="s">
        <v>611</v>
      </c>
      <c r="L45" s="168">
        <v>4.2699999999999996</v>
      </c>
      <c r="M45" s="637"/>
      <c r="N45" s="167"/>
      <c r="O45" s="706" t="s">
        <v>128</v>
      </c>
      <c r="P45" s="167"/>
      <c r="Q45" s="167"/>
      <c r="R45" s="38" t="s">
        <v>8</v>
      </c>
      <c r="S45" s="241"/>
      <c r="T45" s="1068">
        <v>1</v>
      </c>
      <c r="U45" s="1062">
        <v>1</v>
      </c>
      <c r="W45" s="51"/>
      <c r="X45" s="658"/>
      <c r="Y45" s="635"/>
      <c r="Z45" s="658"/>
      <c r="AA45" s="635"/>
      <c r="AB45" s="658"/>
    </row>
    <row r="46" spans="1:29" ht="56.4" customHeight="1">
      <c r="A46" s="115"/>
      <c r="B46" s="327" t="s">
        <v>374</v>
      </c>
      <c r="C46" s="38" t="s">
        <v>482</v>
      </c>
      <c r="D46" s="795" t="s">
        <v>483</v>
      </c>
      <c r="E46" s="50" t="s">
        <v>37</v>
      </c>
      <c r="F46" s="50"/>
      <c r="G46" s="71"/>
      <c r="H46" s="50"/>
      <c r="I46" s="50"/>
      <c r="J46" s="106">
        <v>75500</v>
      </c>
      <c r="K46" s="71" t="s">
        <v>64</v>
      </c>
      <c r="L46" s="209" t="s">
        <v>30</v>
      </c>
      <c r="M46" s="637"/>
      <c r="N46" s="167"/>
      <c r="O46" s="706" t="s">
        <v>128</v>
      </c>
      <c r="P46" s="167"/>
      <c r="Q46" s="473">
        <v>75500</v>
      </c>
      <c r="R46" s="199" t="s">
        <v>5</v>
      </c>
      <c r="S46" s="1050"/>
      <c r="T46" s="1069">
        <v>1</v>
      </c>
      <c r="U46" s="1062">
        <v>1</v>
      </c>
      <c r="W46" s="51"/>
      <c r="X46" s="658"/>
      <c r="Y46" s="635"/>
      <c r="Z46" s="658"/>
      <c r="AA46" s="635"/>
      <c r="AB46" s="658"/>
    </row>
    <row r="47" spans="1:29" ht="22.8" customHeight="1">
      <c r="A47" s="269" t="s">
        <v>973</v>
      </c>
      <c r="B47" s="270"/>
      <c r="C47" s="185"/>
      <c r="D47" s="890"/>
      <c r="E47" s="282"/>
      <c r="F47" s="282"/>
      <c r="G47" s="605"/>
      <c r="H47" s="282"/>
      <c r="I47" s="282"/>
      <c r="J47" s="282"/>
      <c r="K47" s="605"/>
      <c r="L47" s="700"/>
      <c r="M47" s="683"/>
      <c r="N47" s="683"/>
      <c r="O47" s="683"/>
      <c r="P47" s="683"/>
      <c r="Q47" s="683"/>
      <c r="R47" s="853">
        <v>1</v>
      </c>
      <c r="S47" s="1048"/>
      <c r="T47" s="1065"/>
      <c r="W47" s="51"/>
      <c r="X47" s="658"/>
      <c r="Y47" s="659"/>
      <c r="Z47" s="658"/>
      <c r="AA47" s="635"/>
      <c r="AB47" s="658"/>
    </row>
    <row r="48" spans="1:29" ht="30.6" customHeight="1">
      <c r="A48" s="107" t="s">
        <v>121</v>
      </c>
      <c r="B48" s="240"/>
      <c r="C48" s="241"/>
      <c r="D48" s="794"/>
      <c r="E48" s="275"/>
      <c r="F48" s="275"/>
      <c r="G48" s="617"/>
      <c r="H48" s="275"/>
      <c r="I48" s="275"/>
      <c r="J48" s="275"/>
      <c r="K48" s="617"/>
      <c r="L48" s="712"/>
      <c r="M48" s="684"/>
      <c r="N48" s="686"/>
      <c r="O48" s="684"/>
      <c r="P48" s="684"/>
      <c r="Q48" s="684"/>
      <c r="R48" s="852">
        <v>1</v>
      </c>
      <c r="S48" s="1048"/>
      <c r="T48" s="1088">
        <f>SUM(T49:T58)</f>
        <v>7</v>
      </c>
      <c r="U48" s="1088">
        <f>SUM(U49:U58)</f>
        <v>8</v>
      </c>
      <c r="V48" s="1033"/>
      <c r="W48" s="1033"/>
      <c r="X48" s="1034"/>
      <c r="Y48" s="1034"/>
      <c r="Z48" s="1034"/>
      <c r="AA48" s="1034"/>
      <c r="AB48" s="1034"/>
      <c r="AC48" s="1034"/>
    </row>
    <row r="49" spans="1:29" ht="75.599999999999994" customHeight="1">
      <c r="A49" s="466"/>
      <c r="B49" s="616" t="s">
        <v>1003</v>
      </c>
      <c r="C49" s="609" t="s">
        <v>1004</v>
      </c>
      <c r="D49" s="396" t="s">
        <v>30</v>
      </c>
      <c r="E49" s="64" t="s">
        <v>30</v>
      </c>
      <c r="F49" s="64"/>
      <c r="G49" s="403"/>
      <c r="H49" s="64"/>
      <c r="I49" s="64"/>
      <c r="J49" s="64"/>
      <c r="K49" s="606" t="s">
        <v>30</v>
      </c>
      <c r="L49" s="209" t="s">
        <v>30</v>
      </c>
      <c r="M49" s="211"/>
      <c r="N49" s="637" t="s">
        <v>128</v>
      </c>
      <c r="O49" s="211"/>
      <c r="P49" s="211"/>
      <c r="Q49" s="211"/>
      <c r="R49" s="441" t="s">
        <v>17</v>
      </c>
      <c r="S49" s="306"/>
      <c r="T49" s="1066">
        <v>1</v>
      </c>
      <c r="U49" s="1062">
        <v>1</v>
      </c>
      <c r="X49" s="658"/>
      <c r="Y49" s="635"/>
      <c r="Z49" s="658"/>
      <c r="AA49" s="635"/>
      <c r="AB49" s="658"/>
    </row>
    <row r="50" spans="1:29" ht="129.6" customHeight="1">
      <c r="A50" s="59"/>
      <c r="B50" s="609" t="s">
        <v>290</v>
      </c>
      <c r="C50" s="17" t="s">
        <v>291</v>
      </c>
      <c r="D50" s="395" t="s">
        <v>568</v>
      </c>
      <c r="E50" s="774" t="s">
        <v>954</v>
      </c>
      <c r="F50" s="1246"/>
      <c r="G50" s="606"/>
      <c r="H50" s="64"/>
      <c r="I50" s="64"/>
      <c r="J50" s="64"/>
      <c r="K50" s="606" t="s">
        <v>35</v>
      </c>
      <c r="L50" s="209" t="s">
        <v>35</v>
      </c>
      <c r="M50" s="211"/>
      <c r="N50" s="637" t="s">
        <v>128</v>
      </c>
      <c r="O50" s="702"/>
      <c r="P50" s="211"/>
      <c r="Q50" s="211"/>
      <c r="R50" s="38" t="s">
        <v>18</v>
      </c>
      <c r="S50" s="241"/>
      <c r="T50" s="1068">
        <v>1</v>
      </c>
      <c r="U50" s="1062">
        <v>1</v>
      </c>
      <c r="W50" s="52"/>
      <c r="X50" s="658"/>
      <c r="Y50" s="635"/>
      <c r="Z50" s="658"/>
      <c r="AA50" s="635"/>
      <c r="AB50" s="658"/>
    </row>
    <row r="51" spans="1:29" ht="75.599999999999994" customHeight="1">
      <c r="A51" s="59"/>
      <c r="B51" s="86" t="s">
        <v>883</v>
      </c>
      <c r="C51" s="38" t="s">
        <v>419</v>
      </c>
      <c r="D51" s="798" t="s">
        <v>500</v>
      </c>
      <c r="E51" s="197">
        <v>4</v>
      </c>
      <c r="F51" s="197"/>
      <c r="G51" s="71"/>
      <c r="H51" s="50"/>
      <c r="I51" s="113"/>
      <c r="J51" s="116">
        <v>200000</v>
      </c>
      <c r="K51" s="1327" t="s">
        <v>638</v>
      </c>
      <c r="L51" s="725" t="s">
        <v>693</v>
      </c>
      <c r="M51" s="637"/>
      <c r="N51" s="167"/>
      <c r="O51" s="637" t="s">
        <v>128</v>
      </c>
      <c r="P51" s="167"/>
      <c r="Q51" s="721">
        <v>120015</v>
      </c>
      <c r="R51" s="61" t="s">
        <v>15</v>
      </c>
      <c r="S51" s="260"/>
      <c r="T51" s="1070">
        <v>1</v>
      </c>
      <c r="U51" s="1062">
        <v>1</v>
      </c>
      <c r="W51" s="52"/>
      <c r="X51" s="658"/>
      <c r="Y51" s="635"/>
      <c r="Z51" s="658"/>
      <c r="AA51" s="635"/>
      <c r="AB51" s="658"/>
    </row>
    <row r="52" spans="1:29" ht="84" customHeight="1">
      <c r="A52" s="59"/>
      <c r="B52" s="86" t="s">
        <v>883</v>
      </c>
      <c r="C52" s="38" t="s">
        <v>884</v>
      </c>
      <c r="D52" s="797">
        <v>4</v>
      </c>
      <c r="E52" s="197" t="s">
        <v>882</v>
      </c>
      <c r="F52" s="197"/>
      <c r="G52" s="71"/>
      <c r="H52" s="50"/>
      <c r="I52" s="113"/>
      <c r="J52" s="74"/>
      <c r="K52" s="1328"/>
      <c r="L52" s="725" t="s">
        <v>694</v>
      </c>
      <c r="M52" s="637" t="s">
        <v>128</v>
      </c>
      <c r="N52" s="167"/>
      <c r="O52" s="167"/>
      <c r="P52" s="167"/>
      <c r="Q52" s="167"/>
      <c r="R52" s="61" t="s">
        <v>15</v>
      </c>
      <c r="S52" s="260"/>
      <c r="T52" s="1070"/>
      <c r="U52" s="1062">
        <v>1</v>
      </c>
      <c r="W52" s="52"/>
      <c r="X52" s="658"/>
      <c r="Y52" s="635"/>
      <c r="Z52" s="658"/>
      <c r="AA52" s="635"/>
      <c r="AB52" s="658"/>
    </row>
    <row r="53" spans="1:29" ht="72.599999999999994" customHeight="1">
      <c r="A53" s="59"/>
      <c r="B53" s="86" t="s">
        <v>885</v>
      </c>
      <c r="C53" s="38" t="s">
        <v>207</v>
      </c>
      <c r="D53" s="797">
        <v>4</v>
      </c>
      <c r="E53" s="197">
        <v>4</v>
      </c>
      <c r="F53" s="197"/>
      <c r="G53" s="71"/>
      <c r="H53" s="50"/>
      <c r="I53" s="113"/>
      <c r="J53" s="116">
        <v>70000</v>
      </c>
      <c r="K53" s="1328"/>
      <c r="L53" s="725" t="s">
        <v>695</v>
      </c>
      <c r="M53" s="637" t="s">
        <v>128</v>
      </c>
      <c r="N53" s="167"/>
      <c r="O53" s="167"/>
      <c r="P53" s="167"/>
      <c r="Q53" s="167"/>
      <c r="R53" s="61" t="s">
        <v>15</v>
      </c>
      <c r="S53" s="260"/>
      <c r="T53" s="1070">
        <v>1</v>
      </c>
      <c r="U53" s="1062">
        <v>1</v>
      </c>
      <c r="W53" s="52"/>
      <c r="X53" s="658"/>
      <c r="Y53" s="635"/>
      <c r="Z53" s="658"/>
      <c r="AA53" s="635"/>
      <c r="AB53" s="658"/>
    </row>
    <row r="54" spans="1:29" ht="67.8" customHeight="1">
      <c r="A54" s="193"/>
      <c r="B54" s="17" t="s">
        <v>921</v>
      </c>
      <c r="C54" s="1172" t="s">
        <v>922</v>
      </c>
      <c r="D54" s="1218"/>
      <c r="E54" s="282" t="s">
        <v>923</v>
      </c>
      <c r="F54" s="282"/>
      <c r="G54" s="1214"/>
      <c r="H54" s="1219"/>
      <c r="I54" s="1219"/>
      <c r="J54" s="1219"/>
      <c r="R54" s="285" t="s">
        <v>7</v>
      </c>
      <c r="S54" s="306"/>
      <c r="T54" s="1066">
        <v>1</v>
      </c>
      <c r="U54" s="1062">
        <v>1</v>
      </c>
      <c r="W54" s="52"/>
      <c r="X54" s="658"/>
      <c r="Y54" s="661"/>
      <c r="Z54" s="658"/>
      <c r="AA54" s="635"/>
      <c r="AB54" s="658"/>
    </row>
    <row r="55" spans="1:29" ht="75" customHeight="1">
      <c r="A55" s="193"/>
      <c r="B55" s="926" t="s">
        <v>1096</v>
      </c>
      <c r="C55" s="355"/>
      <c r="D55" s="1220"/>
      <c r="E55" s="1221"/>
      <c r="F55" s="1221"/>
      <c r="G55" s="481"/>
      <c r="H55" s="355"/>
      <c r="I55" s="355"/>
      <c r="J55" s="355"/>
      <c r="R55" s="285" t="s">
        <v>7</v>
      </c>
      <c r="S55" s="306"/>
      <c r="T55" s="1066"/>
      <c r="W55" s="52"/>
      <c r="X55" s="658"/>
      <c r="Y55" s="661"/>
      <c r="Z55" s="658"/>
      <c r="AA55" s="635"/>
      <c r="AB55" s="658"/>
    </row>
    <row r="56" spans="1:29" ht="41.4" customHeight="1">
      <c r="A56" s="67"/>
      <c r="B56" s="926" t="s">
        <v>1097</v>
      </c>
      <c r="C56" s="359"/>
      <c r="D56" s="1220"/>
      <c r="E56" s="1222"/>
      <c r="F56" s="1222"/>
      <c r="G56" s="403"/>
      <c r="H56" s="359"/>
      <c r="I56" s="359"/>
      <c r="J56" s="359"/>
      <c r="R56" s="285" t="s">
        <v>7</v>
      </c>
      <c r="S56" s="306"/>
      <c r="T56" s="1066"/>
      <c r="W56" s="52"/>
      <c r="X56" s="658"/>
      <c r="Y56" s="661"/>
      <c r="Z56" s="658"/>
      <c r="AA56" s="635"/>
      <c r="AB56" s="658"/>
    </row>
    <row r="57" spans="1:29" ht="26.25" customHeight="1">
      <c r="A57" s="48" t="s">
        <v>119</v>
      </c>
      <c r="B57" s="242"/>
      <c r="C57" s="147"/>
      <c r="D57" s="794"/>
      <c r="E57" s="275"/>
      <c r="F57" s="275"/>
      <c r="G57" s="617"/>
      <c r="H57" s="275"/>
      <c r="I57" s="275"/>
      <c r="J57" s="275"/>
      <c r="K57" s="617"/>
      <c r="L57" s="712"/>
      <c r="M57" s="683"/>
      <c r="N57" s="683"/>
      <c r="O57" s="683"/>
      <c r="P57" s="683"/>
      <c r="Q57" s="683"/>
      <c r="R57" s="186"/>
      <c r="S57" s="306"/>
      <c r="T57" s="1087">
        <f>SUM(T58:T58)</f>
        <v>1</v>
      </c>
      <c r="U57" s="1087">
        <f>SUM(U58:U58)</f>
        <v>1</v>
      </c>
      <c r="V57" s="1033"/>
      <c r="W57" s="1035"/>
      <c r="X57" s="1034"/>
      <c r="Y57" s="1034"/>
      <c r="Z57" s="1034"/>
      <c r="AA57" s="1034"/>
      <c r="AB57" s="1034"/>
      <c r="AC57" s="1034">
        <f>SUM(AC58:AC58)</f>
        <v>0</v>
      </c>
    </row>
    <row r="58" spans="1:29" ht="92.4" customHeight="1">
      <c r="A58" s="59"/>
      <c r="B58" s="616" t="s">
        <v>1005</v>
      </c>
      <c r="C58" s="609" t="s">
        <v>1095</v>
      </c>
      <c r="D58" s="396" t="s">
        <v>32</v>
      </c>
      <c r="E58" s="64" t="s">
        <v>58</v>
      </c>
      <c r="F58" s="64"/>
      <c r="G58" s="403"/>
      <c r="H58" s="64"/>
      <c r="I58" s="64"/>
      <c r="J58" s="64"/>
      <c r="K58" s="209" t="s">
        <v>65</v>
      </c>
      <c r="L58" s="209" t="s">
        <v>65</v>
      </c>
      <c r="M58" s="637" t="s">
        <v>128</v>
      </c>
      <c r="N58" s="211"/>
      <c r="O58" s="211"/>
      <c r="P58" s="211"/>
      <c r="Q58" s="211"/>
      <c r="R58" s="441" t="s">
        <v>17</v>
      </c>
      <c r="S58" s="306"/>
      <c r="T58" s="1066">
        <v>1</v>
      </c>
      <c r="U58" s="1062">
        <v>1</v>
      </c>
      <c r="W58" s="52"/>
      <c r="X58" s="658"/>
      <c r="Y58" s="635"/>
      <c r="Z58" s="658"/>
      <c r="AA58" s="635"/>
      <c r="AB58" s="658"/>
    </row>
    <row r="59" spans="1:29" ht="30.6" customHeight="1">
      <c r="A59" s="104" t="s">
        <v>124</v>
      </c>
      <c r="B59" s="243"/>
      <c r="C59" s="61"/>
      <c r="D59" s="799"/>
      <c r="E59" s="778"/>
      <c r="F59" s="1247"/>
      <c r="G59" s="605"/>
      <c r="H59" s="605"/>
      <c r="I59" s="605"/>
      <c r="J59" s="605"/>
      <c r="K59" s="610"/>
      <c r="L59" s="683"/>
      <c r="M59" s="683"/>
      <c r="N59" s="728"/>
      <c r="O59" s="683"/>
      <c r="P59" s="683"/>
      <c r="Q59" s="683"/>
      <c r="R59" s="854">
        <v>1</v>
      </c>
      <c r="S59" s="1052"/>
      <c r="T59" s="1096">
        <f>SUM(T60:T65)</f>
        <v>5</v>
      </c>
      <c r="U59" s="1096">
        <f>SUM(U60:U65)</f>
        <v>6</v>
      </c>
      <c r="V59" s="1033"/>
      <c r="W59" s="1035"/>
      <c r="X59" s="1034"/>
      <c r="Y59" s="1034"/>
      <c r="Z59" s="1034"/>
      <c r="AA59" s="1034"/>
      <c r="AB59" s="1034"/>
      <c r="AC59" s="1034"/>
    </row>
    <row r="60" spans="1:29" ht="54.6" customHeight="1">
      <c r="A60" s="59"/>
      <c r="B60" s="609" t="s">
        <v>196</v>
      </c>
      <c r="C60" s="65" t="s">
        <v>501</v>
      </c>
      <c r="D60" s="396" t="s">
        <v>197</v>
      </c>
      <c r="E60" s="776" t="s">
        <v>197</v>
      </c>
      <c r="F60" s="1244"/>
      <c r="G60" s="606"/>
      <c r="H60" s="606"/>
      <c r="I60" s="606"/>
      <c r="J60" s="606"/>
      <c r="K60" s="606" t="s">
        <v>474</v>
      </c>
      <c r="L60" s="209" t="s">
        <v>197</v>
      </c>
      <c r="M60" s="637"/>
      <c r="N60" s="637" t="s">
        <v>128</v>
      </c>
      <c r="O60" s="211"/>
      <c r="P60" s="211"/>
      <c r="Q60" s="211"/>
      <c r="R60" s="777" t="s">
        <v>6</v>
      </c>
      <c r="S60" s="241"/>
      <c r="T60" s="1068">
        <v>1</v>
      </c>
      <c r="U60" s="1062">
        <v>1</v>
      </c>
      <c r="W60" s="52"/>
      <c r="X60" s="658"/>
      <c r="Y60" s="635"/>
      <c r="Z60" s="658"/>
      <c r="AA60" s="635"/>
      <c r="AB60" s="658"/>
    </row>
    <row r="61" spans="1:29" ht="61.8" customHeight="1">
      <c r="A61" s="107"/>
      <c r="B61" s="38" t="s">
        <v>198</v>
      </c>
      <c r="C61" s="37" t="s">
        <v>199</v>
      </c>
      <c r="D61" s="795" t="s">
        <v>57</v>
      </c>
      <c r="E61" s="71" t="s">
        <v>57</v>
      </c>
      <c r="F61" s="71"/>
      <c r="G61" s="71"/>
      <c r="H61" s="71"/>
      <c r="I61" s="71"/>
      <c r="J61" s="71"/>
      <c r="K61" s="71" t="s">
        <v>66</v>
      </c>
      <c r="L61" s="168" t="s">
        <v>736</v>
      </c>
      <c r="M61" s="167"/>
      <c r="N61" s="702"/>
      <c r="O61" s="706" t="s">
        <v>128</v>
      </c>
      <c r="P61" s="167"/>
      <c r="Q61" s="167"/>
      <c r="R61" s="777" t="s">
        <v>6</v>
      </c>
      <c r="S61" s="241"/>
      <c r="T61" s="1068">
        <v>1</v>
      </c>
      <c r="U61" s="1062">
        <v>1</v>
      </c>
      <c r="W61" s="52"/>
      <c r="X61" s="658"/>
      <c r="Y61" s="635"/>
      <c r="Z61" s="658"/>
      <c r="AA61" s="635"/>
      <c r="AB61" s="658"/>
    </row>
    <row r="62" spans="1:29" ht="57.6" customHeight="1">
      <c r="A62" s="107"/>
      <c r="B62" s="609" t="s">
        <v>200</v>
      </c>
      <c r="C62" s="65" t="s">
        <v>502</v>
      </c>
      <c r="D62" s="396" t="s">
        <v>201</v>
      </c>
      <c r="E62" s="776" t="s">
        <v>201</v>
      </c>
      <c r="F62" s="1244"/>
      <c r="G62" s="606"/>
      <c r="H62" s="606"/>
      <c r="I62" s="606"/>
      <c r="J62" s="606"/>
      <c r="K62" s="606" t="s">
        <v>44</v>
      </c>
      <c r="L62" s="209" t="s">
        <v>67</v>
      </c>
      <c r="M62" s="637"/>
      <c r="N62" s="706" t="s">
        <v>128</v>
      </c>
      <c r="P62" s="709">
        <v>1300000</v>
      </c>
      <c r="Q62" s="709">
        <v>1300000</v>
      </c>
      <c r="R62" s="777" t="s">
        <v>6</v>
      </c>
      <c r="S62" s="241"/>
      <c r="T62" s="1068">
        <v>1</v>
      </c>
      <c r="U62" s="1062">
        <v>1</v>
      </c>
      <c r="W62" s="52"/>
      <c r="X62" s="658"/>
      <c r="Y62" s="635"/>
      <c r="Z62" s="658"/>
      <c r="AA62" s="635"/>
      <c r="AB62" s="658"/>
    </row>
    <row r="63" spans="1:29" ht="69" customHeight="1">
      <c r="A63" s="107"/>
      <c r="B63" s="1108" t="s">
        <v>219</v>
      </c>
      <c r="C63" s="37" t="s">
        <v>220</v>
      </c>
      <c r="D63" s="800" t="s">
        <v>60</v>
      </c>
      <c r="E63" s="47" t="s">
        <v>60</v>
      </c>
      <c r="F63" s="47"/>
      <c r="G63" s="71"/>
      <c r="H63" s="71"/>
      <c r="I63" s="71"/>
      <c r="J63" s="71"/>
      <c r="K63" s="47" t="s">
        <v>64</v>
      </c>
      <c r="L63" s="723" t="s">
        <v>751</v>
      </c>
      <c r="M63" s="637"/>
      <c r="N63" s="729"/>
      <c r="O63" s="706" t="s">
        <v>128</v>
      </c>
      <c r="P63" s="167"/>
      <c r="Q63" s="167"/>
      <c r="R63" s="38" t="s">
        <v>8</v>
      </c>
      <c r="S63" s="241"/>
      <c r="T63" s="1068">
        <v>1</v>
      </c>
      <c r="U63" s="1062">
        <v>1</v>
      </c>
      <c r="W63" s="52"/>
      <c r="X63" s="658"/>
      <c r="Y63" s="635"/>
      <c r="Z63" s="658"/>
      <c r="AA63" s="635"/>
      <c r="AB63" s="658"/>
    </row>
    <row r="64" spans="1:29" ht="58.8" customHeight="1">
      <c r="A64" s="107"/>
      <c r="B64" s="1109"/>
      <c r="C64" s="609" t="s">
        <v>259</v>
      </c>
      <c r="D64" s="396" t="s">
        <v>77</v>
      </c>
      <c r="E64" s="776" t="s">
        <v>896</v>
      </c>
      <c r="F64" s="1244"/>
      <c r="G64" s="606"/>
      <c r="H64" s="64"/>
      <c r="I64" s="50"/>
      <c r="J64" s="64" t="s">
        <v>263</v>
      </c>
      <c r="K64" s="606" t="s">
        <v>628</v>
      </c>
      <c r="L64" s="209" t="s">
        <v>260</v>
      </c>
      <c r="M64" s="637"/>
      <c r="N64" s="706" t="s">
        <v>128</v>
      </c>
      <c r="O64" s="211"/>
      <c r="P64" s="759" t="s">
        <v>260</v>
      </c>
      <c r="Q64" s="211" t="s">
        <v>759</v>
      </c>
      <c r="R64" s="37" t="s">
        <v>13</v>
      </c>
      <c r="S64" s="260"/>
      <c r="T64" s="1070"/>
      <c r="U64" s="1062">
        <v>1</v>
      </c>
      <c r="W64" s="52"/>
      <c r="X64" s="658"/>
      <c r="Y64" s="635"/>
      <c r="Z64" s="658"/>
      <c r="AA64" s="635"/>
      <c r="AB64" s="658"/>
    </row>
    <row r="65" spans="1:30" ht="76.8" customHeight="1">
      <c r="A65" s="67"/>
      <c r="B65" s="616" t="s">
        <v>262</v>
      </c>
      <c r="C65" s="38" t="s">
        <v>259</v>
      </c>
      <c r="D65" s="795" t="s">
        <v>263</v>
      </c>
      <c r="E65" s="71" t="s">
        <v>897</v>
      </c>
      <c r="F65" s="71"/>
      <c r="G65" s="71"/>
      <c r="H65" s="50"/>
      <c r="I65" s="50"/>
      <c r="J65" s="71" t="s">
        <v>898</v>
      </c>
      <c r="K65" s="71" t="s">
        <v>629</v>
      </c>
      <c r="L65" s="168" t="s">
        <v>629</v>
      </c>
      <c r="M65" s="706" t="s">
        <v>128</v>
      </c>
      <c r="N65" s="167"/>
      <c r="O65" s="167"/>
      <c r="P65" s="167" t="s">
        <v>760</v>
      </c>
      <c r="Q65" s="760" t="s">
        <v>761</v>
      </c>
      <c r="R65" s="37" t="s">
        <v>13</v>
      </c>
      <c r="S65" s="260"/>
      <c r="T65" s="1070">
        <v>1</v>
      </c>
      <c r="U65" s="1062">
        <v>1</v>
      </c>
      <c r="W65" s="325"/>
      <c r="X65" s="658"/>
      <c r="Y65" s="662"/>
      <c r="Z65" s="658"/>
      <c r="AA65" s="635"/>
      <c r="AB65" s="658"/>
    </row>
    <row r="66" spans="1:30" ht="30" customHeight="1">
      <c r="A66" s="104" t="s">
        <v>123</v>
      </c>
      <c r="B66" s="243"/>
      <c r="C66" s="61"/>
      <c r="D66" s="799"/>
      <c r="E66" s="960"/>
      <c r="F66" s="1247"/>
      <c r="G66" s="958"/>
      <c r="H66" s="958"/>
      <c r="I66" s="958"/>
      <c r="J66" s="958"/>
      <c r="K66" s="960"/>
      <c r="L66" s="690"/>
      <c r="M66" s="933"/>
      <c r="N66" s="728"/>
      <c r="O66" s="933"/>
      <c r="P66" s="933"/>
      <c r="Q66" s="933"/>
      <c r="R66" s="854">
        <v>1</v>
      </c>
      <c r="S66" s="1052"/>
      <c r="T66" s="1096">
        <f>SUM(T67:T73)</f>
        <v>5</v>
      </c>
      <c r="U66" s="1096">
        <f>SUM(U67:U73)</f>
        <v>7</v>
      </c>
      <c r="V66" s="1033"/>
      <c r="W66" s="1035"/>
      <c r="X66" s="1034"/>
      <c r="Y66" s="1034"/>
      <c r="Z66" s="1034"/>
      <c r="AA66" s="1034"/>
      <c r="AB66" s="1034"/>
      <c r="AC66" s="1034"/>
    </row>
    <row r="67" spans="1:30" ht="61.8" customHeight="1">
      <c r="A67" s="107"/>
      <c r="B67" s="1188" t="s">
        <v>566</v>
      </c>
      <c r="C67" s="1179" t="s">
        <v>1006</v>
      </c>
      <c r="D67" s="395" t="s">
        <v>166</v>
      </c>
      <c r="E67" s="1179" t="s">
        <v>1007</v>
      </c>
      <c r="F67" s="1246"/>
      <c r="G67" s="403"/>
      <c r="H67" s="64"/>
      <c r="I67" s="64"/>
      <c r="J67" s="64"/>
      <c r="K67" s="1181" t="s">
        <v>589</v>
      </c>
      <c r="L67" s="209" t="s">
        <v>766</v>
      </c>
      <c r="M67" s="637" t="s">
        <v>128</v>
      </c>
      <c r="N67" s="950"/>
      <c r="O67" s="950"/>
      <c r="P67" s="950"/>
      <c r="Q67" s="950"/>
      <c r="R67" s="452" t="s">
        <v>17</v>
      </c>
      <c r="S67" s="1053"/>
      <c r="T67" s="1073">
        <v>1</v>
      </c>
      <c r="U67" s="1062">
        <v>1</v>
      </c>
      <c r="W67" s="52"/>
      <c r="X67" s="658"/>
      <c r="Y67" s="635"/>
      <c r="Z67" s="658"/>
      <c r="AA67" s="635"/>
      <c r="AB67" s="658"/>
      <c r="AC67" s="163"/>
    </row>
    <row r="68" spans="1:30" ht="53.4" customHeight="1">
      <c r="A68" s="107"/>
      <c r="B68" s="616" t="s">
        <v>1098</v>
      </c>
      <c r="C68" s="65" t="s">
        <v>415</v>
      </c>
      <c r="D68" s="396" t="s">
        <v>30</v>
      </c>
      <c r="E68" s="776" t="s">
        <v>30</v>
      </c>
      <c r="F68" s="1244"/>
      <c r="G68" s="606"/>
      <c r="H68" s="64"/>
      <c r="I68" s="64"/>
      <c r="J68" s="64"/>
      <c r="K68" s="606" t="s">
        <v>35</v>
      </c>
      <c r="L68" s="209" t="s">
        <v>35</v>
      </c>
      <c r="M68" s="211"/>
      <c r="N68" s="211"/>
      <c r="O68" s="637" t="s">
        <v>128</v>
      </c>
      <c r="P68" s="211"/>
      <c r="Q68" s="211"/>
      <c r="R68" s="17" t="s">
        <v>4</v>
      </c>
      <c r="S68" s="883"/>
      <c r="T68" s="1074">
        <v>1</v>
      </c>
      <c r="U68" s="1075">
        <v>1</v>
      </c>
      <c r="W68" s="204"/>
      <c r="X68" s="658"/>
      <c r="Y68" s="635"/>
      <c r="Z68" s="658"/>
      <c r="AA68" s="635"/>
      <c r="AB68" s="658"/>
    </row>
    <row r="69" spans="1:30" ht="57.6" customHeight="1">
      <c r="A69" s="59"/>
      <c r="B69" s="1110" t="s">
        <v>21</v>
      </c>
      <c r="C69" s="609" t="s">
        <v>218</v>
      </c>
      <c r="D69" s="396" t="s">
        <v>59</v>
      </c>
      <c r="E69" s="776" t="s">
        <v>59</v>
      </c>
      <c r="F69" s="1244"/>
      <c r="G69" s="606"/>
      <c r="H69" s="64"/>
      <c r="I69" s="64"/>
      <c r="J69" s="64"/>
      <c r="K69" s="606" t="s">
        <v>64</v>
      </c>
      <c r="L69" s="730" t="s">
        <v>752</v>
      </c>
      <c r="M69" s="637"/>
      <c r="N69" s="211"/>
      <c r="O69" s="637" t="s">
        <v>128</v>
      </c>
      <c r="P69" s="211"/>
      <c r="Q69" s="211"/>
      <c r="R69" s="1108" t="s">
        <v>8</v>
      </c>
      <c r="S69" s="241"/>
      <c r="T69" s="1068">
        <v>1</v>
      </c>
      <c r="U69" s="1062">
        <v>1</v>
      </c>
      <c r="W69" s="52"/>
      <c r="X69" s="658"/>
      <c r="Y69" s="635"/>
      <c r="Z69" s="658"/>
      <c r="AA69" s="635"/>
      <c r="AB69" s="658"/>
    </row>
    <row r="70" spans="1:30" ht="33.6" customHeight="1">
      <c r="A70" s="80"/>
      <c r="B70" s="17"/>
      <c r="C70" s="37" t="s">
        <v>205</v>
      </c>
      <c r="D70" s="973"/>
      <c r="E70" s="93" t="s">
        <v>29</v>
      </c>
      <c r="F70" s="93"/>
      <c r="G70" s="71"/>
      <c r="H70" s="71"/>
      <c r="I70" s="71"/>
      <c r="J70" s="71"/>
      <c r="K70" s="951"/>
      <c r="L70" s="954"/>
      <c r="M70" s="741"/>
      <c r="N70" s="741"/>
      <c r="O70" s="933"/>
      <c r="P70" s="933"/>
      <c r="Q70" s="933"/>
      <c r="R70" s="1252" t="s">
        <v>8</v>
      </c>
      <c r="S70" s="241"/>
      <c r="T70" s="1068">
        <v>1</v>
      </c>
      <c r="U70" s="1075">
        <v>1</v>
      </c>
      <c r="V70" s="163"/>
      <c r="W70" s="347"/>
      <c r="X70" s="658"/>
      <c r="Y70" s="658"/>
      <c r="AA70" s="635"/>
      <c r="AB70" s="658"/>
      <c r="AC70" s="163"/>
      <c r="AD70" s="163"/>
    </row>
    <row r="71" spans="1:30" ht="57.6" customHeight="1">
      <c r="A71" s="107"/>
      <c r="B71" s="358" t="s">
        <v>581</v>
      </c>
      <c r="C71" s="358" t="s">
        <v>431</v>
      </c>
      <c r="D71" s="396" t="s">
        <v>416</v>
      </c>
      <c r="E71" s="200" t="s">
        <v>416</v>
      </c>
      <c r="F71" s="200"/>
      <c r="G71" s="209"/>
      <c r="H71" s="200"/>
      <c r="I71" s="200"/>
      <c r="J71" s="200"/>
      <c r="K71" s="209" t="s">
        <v>642</v>
      </c>
      <c r="L71" s="209" t="s">
        <v>642</v>
      </c>
      <c r="M71" s="731"/>
      <c r="N71" s="697" t="s">
        <v>128</v>
      </c>
      <c r="P71" s="211"/>
      <c r="Q71" s="211"/>
      <c r="R71" s="1174" t="s">
        <v>14</v>
      </c>
      <c r="S71" s="1054"/>
      <c r="T71" s="1076"/>
      <c r="U71" s="1075">
        <v>1</v>
      </c>
      <c r="V71" s="163"/>
      <c r="W71" s="347"/>
      <c r="X71" s="658"/>
      <c r="Y71" s="658"/>
      <c r="AA71" s="635"/>
      <c r="AB71" s="658"/>
      <c r="AC71" s="163"/>
      <c r="AD71" s="163"/>
    </row>
    <row r="72" spans="1:30" ht="57.6" customHeight="1">
      <c r="A72" s="59"/>
      <c r="B72" s="199" t="s">
        <v>432</v>
      </c>
      <c r="C72" s="166" t="s">
        <v>433</v>
      </c>
      <c r="D72" s="795" t="s">
        <v>434</v>
      </c>
      <c r="E72" s="168" t="s">
        <v>876</v>
      </c>
      <c r="F72" s="168"/>
      <c r="G72" s="168"/>
      <c r="H72" s="168"/>
      <c r="I72" s="168"/>
      <c r="J72" s="168"/>
      <c r="K72" s="168" t="s">
        <v>434</v>
      </c>
      <c r="L72" s="168" t="s">
        <v>434</v>
      </c>
      <c r="M72" s="702"/>
      <c r="N72" s="697" t="s">
        <v>128</v>
      </c>
      <c r="O72" s="167"/>
      <c r="P72" s="167"/>
      <c r="Q72" s="167"/>
      <c r="R72" s="1174" t="s">
        <v>14</v>
      </c>
      <c r="S72" s="1054"/>
      <c r="T72" s="1076"/>
      <c r="U72" s="1062">
        <v>1</v>
      </c>
      <c r="W72" s="55"/>
      <c r="X72" s="658"/>
      <c r="Y72" s="635"/>
      <c r="Z72" s="658"/>
      <c r="AA72" s="635"/>
      <c r="AB72" s="658"/>
    </row>
    <row r="73" spans="1:30" ht="66" customHeight="1">
      <c r="A73" s="77"/>
      <c r="B73" s="160" t="s">
        <v>921</v>
      </c>
      <c r="C73" s="426" t="s">
        <v>205</v>
      </c>
      <c r="D73" s="797"/>
      <c r="E73" s="197" t="s">
        <v>40</v>
      </c>
      <c r="F73" s="197"/>
      <c r="G73" s="75"/>
      <c r="H73" s="75"/>
      <c r="I73" s="75"/>
      <c r="J73" s="71"/>
      <c r="K73" s="197"/>
      <c r="L73" s="727"/>
      <c r="M73" s="735"/>
      <c r="N73" s="1212"/>
      <c r="O73" s="735"/>
      <c r="P73" s="168"/>
      <c r="Q73" s="168"/>
      <c r="R73" s="1178" t="s">
        <v>8</v>
      </c>
      <c r="S73" s="241"/>
      <c r="T73" s="1068">
        <v>1</v>
      </c>
      <c r="U73" s="1062">
        <v>1</v>
      </c>
      <c r="W73" s="55"/>
      <c r="X73" s="658"/>
      <c r="Y73" s="635"/>
      <c r="Z73" s="658"/>
      <c r="AA73" s="635"/>
      <c r="AB73" s="658"/>
    </row>
    <row r="74" spans="1:30" ht="30.6" customHeight="1">
      <c r="A74" s="368" t="s">
        <v>974</v>
      </c>
      <c r="B74" s="188"/>
      <c r="C74" s="189"/>
      <c r="D74" s="799"/>
      <c r="E74" s="778"/>
      <c r="F74" s="1247"/>
      <c r="G74" s="605"/>
      <c r="H74" s="605"/>
      <c r="I74" s="605"/>
      <c r="J74" s="605"/>
      <c r="K74" s="610"/>
      <c r="L74" s="683"/>
      <c r="M74" s="683"/>
      <c r="N74" s="728"/>
      <c r="O74" s="683"/>
      <c r="P74" s="683"/>
      <c r="Q74" s="683"/>
      <c r="R74" s="855">
        <v>1</v>
      </c>
      <c r="S74" s="1052"/>
      <c r="T74" s="1072"/>
      <c r="W74" s="1033"/>
      <c r="X74" s="1034"/>
      <c r="Y74" s="1034"/>
      <c r="Z74" s="1034"/>
      <c r="AA74" s="1034"/>
      <c r="AB74" s="1034"/>
      <c r="AC74" s="1034"/>
    </row>
    <row r="75" spans="1:30" ht="31.2" customHeight="1">
      <c r="A75" s="120" t="s">
        <v>113</v>
      </c>
      <c r="B75" s="132"/>
      <c r="C75" s="246"/>
      <c r="D75" s="802"/>
      <c r="E75" s="416"/>
      <c r="F75" s="416"/>
      <c r="G75" s="963"/>
      <c r="H75" s="963"/>
      <c r="I75" s="963"/>
      <c r="J75" s="963"/>
      <c r="K75" s="416"/>
      <c r="L75" s="684"/>
      <c r="M75" s="684"/>
      <c r="N75" s="732"/>
      <c r="O75" s="684"/>
      <c r="P75" s="684"/>
      <c r="Q75" s="684"/>
      <c r="R75" s="857">
        <v>1</v>
      </c>
      <c r="S75" s="1052"/>
      <c r="T75" s="1096">
        <f>SUM(T76:T113)</f>
        <v>19</v>
      </c>
      <c r="U75" s="1096">
        <f>SUM(U76:U113)</f>
        <v>36</v>
      </c>
      <c r="V75" s="1033"/>
      <c r="W75" s="58"/>
      <c r="X75" s="658"/>
      <c r="Y75" s="635"/>
      <c r="Z75" s="658"/>
      <c r="AA75" s="635"/>
      <c r="AB75" s="658"/>
    </row>
    <row r="76" spans="1:30" ht="64.8" customHeight="1">
      <c r="A76" s="7"/>
      <c r="B76" s="1188" t="s">
        <v>873</v>
      </c>
      <c r="C76" s="65" t="s">
        <v>389</v>
      </c>
      <c r="D76" s="803" t="s">
        <v>151</v>
      </c>
      <c r="E76" s="1183" t="s">
        <v>874</v>
      </c>
      <c r="F76" s="1248"/>
      <c r="G76" s="1181"/>
      <c r="H76" s="1181"/>
      <c r="I76" s="1181"/>
      <c r="J76" s="1181"/>
      <c r="K76" s="1183" t="s">
        <v>64</v>
      </c>
      <c r="L76" s="950" t="s">
        <v>151</v>
      </c>
      <c r="M76" s="637"/>
      <c r="N76" s="701" t="s">
        <v>128</v>
      </c>
      <c r="O76" s="950"/>
      <c r="P76" s="950"/>
      <c r="Q76" s="950"/>
      <c r="R76" s="65" t="s">
        <v>11</v>
      </c>
      <c r="S76" s="260"/>
      <c r="T76" s="1070">
        <v>1</v>
      </c>
      <c r="U76" s="1062">
        <v>1</v>
      </c>
      <c r="X76" s="658"/>
      <c r="Y76" s="658"/>
      <c r="Z76" s="658"/>
      <c r="AA76" s="635"/>
      <c r="AB76" s="658"/>
    </row>
    <row r="77" spans="1:30" ht="91.2" customHeight="1">
      <c r="A77" s="120"/>
      <c r="B77" s="965" t="s">
        <v>303</v>
      </c>
      <c r="C77" s="965" t="s">
        <v>304</v>
      </c>
      <c r="D77" s="803" t="s">
        <v>305</v>
      </c>
      <c r="E77" s="961" t="s">
        <v>305</v>
      </c>
      <c r="F77" s="1248"/>
      <c r="G77" s="961"/>
      <c r="H77" s="961"/>
      <c r="I77" s="173"/>
      <c r="J77" s="687"/>
      <c r="K77" s="961" t="s">
        <v>616</v>
      </c>
      <c r="L77" s="761" t="s">
        <v>733</v>
      </c>
      <c r="M77" s="637"/>
      <c r="N77" s="637" t="s">
        <v>128</v>
      </c>
      <c r="O77" s="705"/>
      <c r="P77" s="950"/>
      <c r="Q77" s="744">
        <v>6695</v>
      </c>
      <c r="R77" s="965" t="s">
        <v>18</v>
      </c>
      <c r="S77" s="1055"/>
      <c r="T77" s="1077">
        <v>1</v>
      </c>
      <c r="U77" s="1062">
        <v>1</v>
      </c>
      <c r="W77" s="53"/>
      <c r="X77" s="658"/>
      <c r="Y77" s="658"/>
      <c r="Z77" s="658"/>
      <c r="AA77" s="635"/>
      <c r="AB77" s="658"/>
    </row>
    <row r="78" spans="1:30" ht="51" customHeight="1">
      <c r="A78" s="120"/>
      <c r="B78" s="76" t="s">
        <v>202</v>
      </c>
      <c r="C78" s="763" t="s">
        <v>186</v>
      </c>
      <c r="D78" s="800" t="s">
        <v>135</v>
      </c>
      <c r="E78" s="47" t="s">
        <v>135</v>
      </c>
      <c r="F78" s="47"/>
      <c r="G78" s="71"/>
      <c r="H78" s="71"/>
      <c r="I78" s="71"/>
      <c r="J78" s="71"/>
      <c r="K78" s="47" t="s">
        <v>64</v>
      </c>
      <c r="L78" s="167" t="s">
        <v>135</v>
      </c>
      <c r="M78" s="637"/>
      <c r="N78" s="637" t="s">
        <v>128</v>
      </c>
      <c r="O78" s="167"/>
      <c r="P78" s="167"/>
      <c r="Q78" s="167"/>
      <c r="R78" s="608" t="s">
        <v>4</v>
      </c>
      <c r="S78" s="241"/>
      <c r="T78" s="1068">
        <v>1</v>
      </c>
      <c r="U78" s="1062">
        <v>1</v>
      </c>
      <c r="W78" s="53"/>
      <c r="X78" s="658"/>
      <c r="Y78" s="635"/>
      <c r="Z78" s="658"/>
      <c r="AA78" s="635"/>
      <c r="AB78" s="658"/>
    </row>
    <row r="79" spans="1:30" ht="51" customHeight="1">
      <c r="A79" s="120"/>
      <c r="B79" s="1110" t="s">
        <v>138</v>
      </c>
      <c r="C79" s="61" t="s">
        <v>205</v>
      </c>
      <c r="D79" s="814"/>
      <c r="E79" s="47">
        <v>2</v>
      </c>
      <c r="F79" s="47"/>
      <c r="G79" s="71"/>
      <c r="H79" s="71"/>
      <c r="I79" s="71"/>
      <c r="J79" s="89">
        <v>30000</v>
      </c>
      <c r="K79" s="47"/>
      <c r="L79" s="167"/>
      <c r="M79" s="637"/>
      <c r="N79" s="637"/>
      <c r="O79" s="950"/>
      <c r="P79" s="167"/>
      <c r="Q79" s="167"/>
      <c r="R79" s="61" t="s">
        <v>12</v>
      </c>
      <c r="S79" s="260"/>
      <c r="T79" s="1070"/>
      <c r="U79" s="1062">
        <v>1</v>
      </c>
      <c r="W79" s="53"/>
      <c r="X79" s="658"/>
      <c r="Y79" s="635"/>
      <c r="Z79" s="658"/>
      <c r="AA79" s="635"/>
      <c r="AB79" s="658"/>
    </row>
    <row r="80" spans="1:30" ht="47.4" customHeight="1">
      <c r="A80" s="59"/>
      <c r="B80" s="1111"/>
      <c r="C80" s="37" t="s">
        <v>139</v>
      </c>
      <c r="D80" s="805" t="s">
        <v>140</v>
      </c>
      <c r="E80" s="47" t="s">
        <v>1152</v>
      </c>
      <c r="F80" s="47"/>
      <c r="G80" s="71"/>
      <c r="H80" s="71"/>
      <c r="I80" s="71"/>
      <c r="J80" s="34"/>
      <c r="K80" s="762" t="s">
        <v>686</v>
      </c>
      <c r="L80" s="167" t="s">
        <v>686</v>
      </c>
      <c r="M80" s="167"/>
      <c r="N80" s="637"/>
      <c r="O80" s="637" t="s">
        <v>128</v>
      </c>
      <c r="P80" s="167"/>
      <c r="Q80" s="733">
        <v>35000</v>
      </c>
      <c r="R80" s="65"/>
      <c r="S80" s="260"/>
      <c r="T80" s="1070"/>
      <c r="U80" s="1062">
        <v>1</v>
      </c>
      <c r="W80" s="53"/>
      <c r="X80" s="658"/>
      <c r="Y80" s="635"/>
      <c r="Z80" s="658"/>
      <c r="AA80" s="635"/>
      <c r="AB80" s="658"/>
    </row>
    <row r="81" spans="1:28" ht="52.5" customHeight="1">
      <c r="A81" s="114"/>
      <c r="B81" s="616" t="s">
        <v>147</v>
      </c>
      <c r="C81" s="65" t="s">
        <v>832</v>
      </c>
      <c r="D81" s="800" t="s">
        <v>68</v>
      </c>
      <c r="E81" s="47" t="s">
        <v>68</v>
      </c>
      <c r="F81" s="47"/>
      <c r="G81" s="71"/>
      <c r="H81" s="71"/>
      <c r="I81" s="71"/>
      <c r="J81" s="71"/>
      <c r="K81" s="47" t="s">
        <v>64</v>
      </c>
      <c r="L81" s="211" t="s">
        <v>697</v>
      </c>
      <c r="M81" s="637"/>
      <c r="N81" s="729"/>
      <c r="O81" s="637" t="s">
        <v>128</v>
      </c>
      <c r="P81" s="167"/>
      <c r="Q81" s="167"/>
      <c r="R81" s="199" t="s">
        <v>16</v>
      </c>
      <c r="S81" s="241"/>
      <c r="T81" s="1068">
        <v>1</v>
      </c>
      <c r="U81" s="1062">
        <v>1</v>
      </c>
      <c r="W81" s="53"/>
      <c r="X81" s="658"/>
      <c r="Y81" s="635"/>
      <c r="Z81" s="658"/>
      <c r="AA81" s="635"/>
      <c r="AB81" s="658"/>
    </row>
    <row r="82" spans="1:28" ht="52.5" customHeight="1">
      <c r="A82" s="114"/>
      <c r="B82" s="1108" t="s">
        <v>202</v>
      </c>
      <c r="C82" s="37" t="s">
        <v>497</v>
      </c>
      <c r="D82" s="800" t="s">
        <v>56</v>
      </c>
      <c r="E82" s="47" t="s">
        <v>56</v>
      </c>
      <c r="F82" s="47"/>
      <c r="G82" s="71"/>
      <c r="H82" s="71"/>
      <c r="I82" s="71"/>
      <c r="J82" s="71"/>
      <c r="K82" s="47" t="s">
        <v>64</v>
      </c>
      <c r="L82" s="211" t="s">
        <v>135</v>
      </c>
      <c r="M82" s="637"/>
      <c r="N82" s="729"/>
      <c r="O82" s="706" t="s">
        <v>128</v>
      </c>
      <c r="P82" s="167"/>
      <c r="Q82" s="167"/>
      <c r="R82" s="609" t="s">
        <v>6</v>
      </c>
      <c r="S82" s="241"/>
      <c r="T82" s="1068"/>
      <c r="U82" s="1062">
        <v>1</v>
      </c>
      <c r="W82" s="53"/>
      <c r="X82" s="658"/>
      <c r="Y82" s="635"/>
      <c r="Z82" s="658"/>
      <c r="AA82" s="635"/>
      <c r="AB82" s="658"/>
    </row>
    <row r="83" spans="1:28" ht="52.5" customHeight="1">
      <c r="A83" s="114"/>
      <c r="B83" s="1179"/>
      <c r="C83" s="763" t="s">
        <v>265</v>
      </c>
      <c r="D83" s="800" t="s">
        <v>266</v>
      </c>
      <c r="E83" s="47" t="s">
        <v>724</v>
      </c>
      <c r="F83" s="47"/>
      <c r="G83" s="71"/>
      <c r="H83" s="71"/>
      <c r="I83" s="71"/>
      <c r="J83" s="89">
        <v>20000</v>
      </c>
      <c r="K83" s="47" t="s">
        <v>266</v>
      </c>
      <c r="L83" s="167" t="s">
        <v>724</v>
      </c>
      <c r="M83" s="167"/>
      <c r="N83" s="706" t="s">
        <v>128</v>
      </c>
      <c r="O83" s="167"/>
      <c r="P83" s="167"/>
      <c r="Q83" s="167"/>
      <c r="R83" s="609" t="s">
        <v>13</v>
      </c>
      <c r="S83" s="241"/>
      <c r="T83" s="1068"/>
      <c r="U83" s="1062">
        <v>1</v>
      </c>
      <c r="W83" s="53"/>
      <c r="X83" s="658"/>
      <c r="Y83" s="635"/>
      <c r="Z83" s="658"/>
      <c r="AA83" s="635"/>
      <c r="AB83" s="658"/>
    </row>
    <row r="84" spans="1:28" ht="52.5" customHeight="1">
      <c r="A84" s="114"/>
      <c r="B84" s="1178" t="s">
        <v>202</v>
      </c>
      <c r="C84" s="763" t="s">
        <v>148</v>
      </c>
      <c r="D84" s="806"/>
      <c r="E84" s="792" t="s">
        <v>56</v>
      </c>
      <c r="F84" s="792"/>
      <c r="G84" s="286"/>
      <c r="H84" s="286"/>
      <c r="I84" s="286"/>
      <c r="J84" s="891"/>
      <c r="K84" s="47"/>
      <c r="L84" s="167"/>
      <c r="M84" s="167"/>
      <c r="N84" s="706"/>
      <c r="O84" s="167"/>
      <c r="P84" s="167"/>
      <c r="Q84" s="167"/>
      <c r="R84" s="888" t="s">
        <v>39</v>
      </c>
      <c r="S84" s="241"/>
      <c r="T84" s="1068"/>
      <c r="U84" s="1062">
        <v>1</v>
      </c>
      <c r="W84" s="53"/>
      <c r="X84" s="658"/>
      <c r="Y84" s="635"/>
      <c r="Z84" s="658"/>
      <c r="AA84" s="635"/>
      <c r="AB84" s="658"/>
    </row>
    <row r="85" spans="1:28" ht="70.8" customHeight="1">
      <c r="A85" s="115"/>
      <c r="B85" s="38" t="s">
        <v>202</v>
      </c>
      <c r="C85" s="37" t="s">
        <v>207</v>
      </c>
      <c r="D85" s="804" t="s">
        <v>38</v>
      </c>
      <c r="E85" s="77" t="s">
        <v>38</v>
      </c>
      <c r="F85" s="77"/>
      <c r="G85" s="606"/>
      <c r="H85" s="606"/>
      <c r="I85" s="606"/>
      <c r="J85" s="606"/>
      <c r="K85" s="611" t="s">
        <v>64</v>
      </c>
      <c r="L85" s="211" t="s">
        <v>64</v>
      </c>
      <c r="M85" s="637" t="s">
        <v>128</v>
      </c>
      <c r="N85" s="638"/>
      <c r="O85" s="211"/>
      <c r="P85" s="211"/>
      <c r="Q85" s="211"/>
      <c r="R85" s="609" t="s">
        <v>18</v>
      </c>
      <c r="S85" s="241"/>
      <c r="T85" s="1068"/>
      <c r="U85" s="1062">
        <v>1</v>
      </c>
      <c r="W85" s="53"/>
      <c r="X85" s="658"/>
      <c r="Y85" s="635"/>
      <c r="Z85" s="658"/>
      <c r="AA85" s="635"/>
      <c r="AB85" s="658"/>
    </row>
    <row r="86" spans="1:28" ht="49.5" customHeight="1">
      <c r="A86" s="114"/>
      <c r="B86" s="44" t="s">
        <v>436</v>
      </c>
      <c r="C86" s="38" t="s">
        <v>950</v>
      </c>
      <c r="D86" s="806" t="s">
        <v>135</v>
      </c>
      <c r="E86" s="792" t="s">
        <v>951</v>
      </c>
      <c r="F86" s="792"/>
      <c r="G86" s="286"/>
      <c r="H86" s="286"/>
      <c r="I86" s="286"/>
      <c r="J86" s="286"/>
      <c r="K86" s="47" t="s">
        <v>56</v>
      </c>
      <c r="L86" s="167" t="s">
        <v>56</v>
      </c>
      <c r="M86" s="697" t="s">
        <v>128</v>
      </c>
      <c r="N86" s="729"/>
      <c r="O86" s="167"/>
      <c r="P86" s="167"/>
      <c r="Q86" s="167"/>
      <c r="R86" s="38" t="s">
        <v>14</v>
      </c>
      <c r="S86" s="241"/>
      <c r="T86" s="1068"/>
      <c r="U86" s="1062">
        <v>1</v>
      </c>
      <c r="W86" s="53"/>
      <c r="X86" s="658"/>
      <c r="Y86" s="635"/>
      <c r="Z86" s="658"/>
      <c r="AA86" s="635"/>
      <c r="AB86" s="658"/>
    </row>
    <row r="87" spans="1:28" ht="70.8" customHeight="1">
      <c r="A87" s="114"/>
      <c r="B87" s="86" t="s">
        <v>334</v>
      </c>
      <c r="C87" s="38" t="s">
        <v>886</v>
      </c>
      <c r="D87" s="795" t="s">
        <v>58</v>
      </c>
      <c r="E87" s="50" t="s">
        <v>35</v>
      </c>
      <c r="F87" s="50"/>
      <c r="G87" s="71"/>
      <c r="H87" s="50"/>
      <c r="I87" s="113"/>
      <c r="J87" s="109">
        <v>100000</v>
      </c>
      <c r="K87" s="908"/>
      <c r="L87" s="909"/>
      <c r="M87" s="637"/>
      <c r="N87" s="638"/>
      <c r="O87" s="909"/>
      <c r="P87" s="909"/>
      <c r="Q87" s="909"/>
      <c r="R87" s="61" t="s">
        <v>15</v>
      </c>
      <c r="S87" s="260"/>
      <c r="T87" s="1070">
        <v>1</v>
      </c>
      <c r="U87" s="1062">
        <v>1</v>
      </c>
      <c r="W87" s="53"/>
      <c r="X87" s="658"/>
      <c r="Y87" s="635"/>
      <c r="Z87" s="658"/>
      <c r="AA87" s="635"/>
      <c r="AB87" s="658"/>
    </row>
    <row r="88" spans="1:28" ht="102" customHeight="1">
      <c r="A88" s="114"/>
      <c r="B88" s="77"/>
      <c r="C88" s="38" t="s">
        <v>887</v>
      </c>
      <c r="D88" s="874">
        <v>4</v>
      </c>
      <c r="E88" s="281" t="s">
        <v>32</v>
      </c>
      <c r="F88" s="281"/>
      <c r="G88" s="682"/>
      <c r="H88" s="282"/>
      <c r="I88" s="283"/>
      <c r="J88" s="284"/>
      <c r="K88" s="908"/>
      <c r="L88" s="909"/>
      <c r="M88" s="637"/>
      <c r="N88" s="638"/>
      <c r="O88" s="909"/>
      <c r="P88" s="909"/>
      <c r="Q88" s="909"/>
      <c r="R88" s="61" t="s">
        <v>15</v>
      </c>
      <c r="S88" s="260"/>
      <c r="T88" s="1070"/>
      <c r="U88" s="1062">
        <v>1</v>
      </c>
      <c r="W88" s="53"/>
      <c r="X88" s="658"/>
      <c r="Y88" s="635"/>
      <c r="Z88" s="658"/>
      <c r="AA88" s="635"/>
      <c r="AB88" s="658"/>
    </row>
    <row r="89" spans="1:28" ht="70.8" customHeight="1">
      <c r="A89" s="114"/>
      <c r="B89" s="76" t="s">
        <v>888</v>
      </c>
      <c r="C89" s="316" t="s">
        <v>762</v>
      </c>
      <c r="D89" s="797">
        <v>4</v>
      </c>
      <c r="E89" s="195" t="s">
        <v>53</v>
      </c>
      <c r="F89" s="195"/>
      <c r="G89" s="71"/>
      <c r="H89" s="50"/>
      <c r="I89" s="113"/>
      <c r="J89" s="113"/>
      <c r="K89" s="197">
        <v>3.73</v>
      </c>
      <c r="L89" s="727" t="s">
        <v>718</v>
      </c>
      <c r="M89" s="637" t="s">
        <v>128</v>
      </c>
      <c r="N89" s="211"/>
      <c r="O89" s="211"/>
      <c r="P89" s="211"/>
      <c r="Q89" s="211"/>
      <c r="R89" s="61" t="s">
        <v>15</v>
      </c>
      <c r="S89" s="260"/>
      <c r="T89" s="1070">
        <v>1</v>
      </c>
      <c r="U89" s="1062">
        <v>1</v>
      </c>
      <c r="W89" s="53"/>
      <c r="X89" s="658"/>
      <c r="Y89" s="635"/>
      <c r="Z89" s="658"/>
      <c r="AA89" s="635"/>
      <c r="AB89" s="658"/>
    </row>
    <row r="90" spans="1:28" ht="45" customHeight="1">
      <c r="A90" s="114"/>
      <c r="B90" s="758" t="s">
        <v>202</v>
      </c>
      <c r="C90" s="148" t="s">
        <v>205</v>
      </c>
      <c r="D90" s="800" t="s">
        <v>29</v>
      </c>
      <c r="E90" s="111" t="s">
        <v>29</v>
      </c>
      <c r="F90" s="111"/>
      <c r="G90" s="71"/>
      <c r="H90" s="71"/>
      <c r="I90" s="71"/>
      <c r="J90" s="71"/>
      <c r="K90" s="47" t="s">
        <v>40</v>
      </c>
      <c r="L90" s="167" t="s">
        <v>29</v>
      </c>
      <c r="M90" s="167"/>
      <c r="N90" s="706" t="s">
        <v>128</v>
      </c>
      <c r="O90" s="167"/>
      <c r="P90" s="167"/>
      <c r="Q90" s="167"/>
      <c r="R90" s="104" t="s">
        <v>17</v>
      </c>
      <c r="S90" s="1056"/>
      <c r="T90" s="1078">
        <v>1</v>
      </c>
      <c r="U90" s="1062">
        <v>1</v>
      </c>
      <c r="W90" s="53"/>
      <c r="X90" s="658"/>
      <c r="Y90" s="635"/>
      <c r="Z90" s="658"/>
      <c r="AA90" s="635"/>
      <c r="AB90" s="658"/>
    </row>
    <row r="91" spans="1:28" ht="80.400000000000006" customHeight="1">
      <c r="A91" s="114"/>
      <c r="B91" s="765" t="s">
        <v>1008</v>
      </c>
      <c r="C91" s="148" t="s">
        <v>463</v>
      </c>
      <c r="D91" s="800" t="s">
        <v>456</v>
      </c>
      <c r="E91" s="47" t="s">
        <v>456</v>
      </c>
      <c r="F91" s="47"/>
      <c r="G91" s="402"/>
      <c r="H91" s="71"/>
      <c r="I91" s="71"/>
      <c r="J91" s="71"/>
      <c r="K91" s="1186" t="s">
        <v>590</v>
      </c>
      <c r="L91" s="712" t="s">
        <v>590</v>
      </c>
      <c r="M91" s="1189"/>
      <c r="N91" s="707"/>
      <c r="O91" s="741" t="s">
        <v>128</v>
      </c>
      <c r="P91" s="1189"/>
      <c r="Q91" s="1189"/>
      <c r="R91" s="104" t="s">
        <v>17</v>
      </c>
      <c r="S91" s="1056"/>
      <c r="T91" s="1078"/>
      <c r="U91" s="1062">
        <v>1</v>
      </c>
      <c r="W91" s="53"/>
      <c r="X91" s="658"/>
      <c r="Y91" s="635"/>
      <c r="Z91" s="658"/>
      <c r="AA91" s="635"/>
      <c r="AB91" s="658"/>
    </row>
    <row r="92" spans="1:28" ht="80.400000000000006" customHeight="1">
      <c r="A92" s="115"/>
      <c r="B92" s="1213" t="s">
        <v>1136</v>
      </c>
      <c r="C92" s="159" t="s">
        <v>463</v>
      </c>
      <c r="D92" s="803" t="s">
        <v>456</v>
      </c>
      <c r="E92" s="1183" t="s">
        <v>456</v>
      </c>
      <c r="F92" s="1248"/>
      <c r="G92" s="403"/>
      <c r="H92" s="1181"/>
      <c r="I92" s="1181"/>
      <c r="J92" s="1181"/>
      <c r="K92" s="1181"/>
      <c r="L92" s="209"/>
      <c r="M92" s="950"/>
      <c r="N92" s="637"/>
      <c r="O92" s="637"/>
      <c r="P92" s="950"/>
      <c r="Q92" s="950"/>
      <c r="R92" s="46" t="s">
        <v>17</v>
      </c>
      <c r="S92" s="1056"/>
      <c r="T92" s="1078"/>
      <c r="U92" s="1062">
        <v>1</v>
      </c>
      <c r="W92" s="53"/>
      <c r="X92" s="658"/>
      <c r="Y92" s="635"/>
      <c r="Z92" s="658"/>
      <c r="AA92" s="635"/>
      <c r="AB92" s="658"/>
    </row>
    <row r="93" spans="1:28" ht="66.599999999999994" customHeight="1">
      <c r="A93" s="114"/>
      <c r="B93" s="44" t="s">
        <v>221</v>
      </c>
      <c r="C93" s="37" t="s">
        <v>205</v>
      </c>
      <c r="D93" s="800"/>
      <c r="E93" s="47" t="s">
        <v>48</v>
      </c>
      <c r="F93" s="47"/>
      <c r="G93" s="402"/>
      <c r="H93" s="71"/>
      <c r="I93" s="71"/>
      <c r="J93" s="71"/>
      <c r="K93" s="71"/>
      <c r="L93" s="168"/>
      <c r="M93" s="167"/>
      <c r="N93" s="706"/>
      <c r="O93" s="706"/>
      <c r="P93" s="167"/>
      <c r="Q93" s="167"/>
      <c r="R93" s="1108" t="s">
        <v>8</v>
      </c>
      <c r="S93" s="241"/>
      <c r="T93" s="1068">
        <v>1</v>
      </c>
      <c r="U93" s="1062">
        <v>1</v>
      </c>
      <c r="W93" s="53"/>
      <c r="X93" s="658"/>
      <c r="Y93" s="635"/>
      <c r="Z93" s="658"/>
      <c r="AA93" s="635"/>
      <c r="AB93" s="658"/>
    </row>
    <row r="94" spans="1:28" ht="51.6" customHeight="1">
      <c r="A94" s="114"/>
      <c r="B94" s="953" t="s">
        <v>222</v>
      </c>
      <c r="C94" s="65" t="s">
        <v>1094</v>
      </c>
      <c r="D94" s="803" t="s">
        <v>48</v>
      </c>
      <c r="E94" s="952" t="s">
        <v>30</v>
      </c>
      <c r="F94" s="1248"/>
      <c r="G94" s="606"/>
      <c r="H94" s="606"/>
      <c r="I94" s="606"/>
      <c r="J94" s="606"/>
      <c r="K94" s="611" t="s">
        <v>29</v>
      </c>
      <c r="L94" s="211" t="s">
        <v>48</v>
      </c>
      <c r="M94" s="637"/>
      <c r="N94" s="736" t="s">
        <v>128</v>
      </c>
      <c r="O94" s="211"/>
      <c r="P94" s="211"/>
      <c r="Q94" s="211"/>
      <c r="R94" s="1252" t="s">
        <v>8</v>
      </c>
      <c r="S94" s="241"/>
      <c r="T94" s="1068">
        <v>1</v>
      </c>
      <c r="U94" s="1062">
        <v>1</v>
      </c>
      <c r="W94" s="53"/>
      <c r="X94" s="658"/>
      <c r="Y94" s="635"/>
      <c r="Z94" s="658"/>
      <c r="AA94" s="635"/>
      <c r="AB94" s="658"/>
    </row>
    <row r="95" spans="1:28" ht="107.4" customHeight="1">
      <c r="A95" s="114"/>
      <c r="B95" s="37" t="s">
        <v>924</v>
      </c>
      <c r="C95" s="884" t="s">
        <v>925</v>
      </c>
      <c r="D95" s="803"/>
      <c r="E95" s="71" t="s">
        <v>926</v>
      </c>
      <c r="F95" s="1244"/>
      <c r="G95" s="968"/>
      <c r="H95" s="968"/>
      <c r="I95" s="968"/>
      <c r="J95" s="968"/>
      <c r="K95" s="970"/>
      <c r="L95" s="950"/>
      <c r="M95" s="637"/>
      <c r="N95" s="736"/>
      <c r="O95" s="950"/>
      <c r="P95" s="950"/>
      <c r="Q95" s="950"/>
      <c r="R95" s="609" t="s">
        <v>7</v>
      </c>
      <c r="S95" s="241"/>
      <c r="T95" s="1068">
        <v>1</v>
      </c>
      <c r="U95" s="1062">
        <v>1</v>
      </c>
      <c r="W95" s="53"/>
      <c r="X95" s="658"/>
      <c r="Y95" s="635"/>
      <c r="Z95" s="658"/>
      <c r="AA95" s="635"/>
      <c r="AB95" s="658"/>
    </row>
    <row r="96" spans="1:28" s="163" customFormat="1" ht="54" customHeight="1">
      <c r="A96" s="366"/>
      <c r="B96" s="1108" t="s">
        <v>293</v>
      </c>
      <c r="C96" s="166" t="s">
        <v>559</v>
      </c>
      <c r="D96" s="795" t="s">
        <v>38</v>
      </c>
      <c r="E96" s="77" t="s">
        <v>38</v>
      </c>
      <c r="F96" s="77"/>
      <c r="G96" s="168"/>
      <c r="H96" s="168"/>
      <c r="I96" s="168"/>
      <c r="J96" s="635"/>
      <c r="K96" s="168">
        <v>3.86</v>
      </c>
      <c r="L96" s="168">
        <v>3.86</v>
      </c>
      <c r="M96" s="168"/>
      <c r="N96" s="637" t="s">
        <v>128</v>
      </c>
      <c r="O96" s="635"/>
      <c r="P96" s="390">
        <v>2749</v>
      </c>
      <c r="Q96" s="168"/>
      <c r="R96" s="358" t="s">
        <v>18</v>
      </c>
      <c r="S96" s="1050"/>
      <c r="T96" s="1069">
        <v>1</v>
      </c>
      <c r="U96" s="1075">
        <v>1</v>
      </c>
      <c r="W96" s="53"/>
      <c r="X96" s="658"/>
      <c r="Y96" s="635"/>
      <c r="Z96" s="658"/>
      <c r="AA96" s="635"/>
      <c r="AB96" s="658"/>
    </row>
    <row r="97" spans="1:28" ht="53.4" customHeight="1">
      <c r="A97" s="114"/>
      <c r="B97" s="777"/>
      <c r="C97" s="37" t="s">
        <v>375</v>
      </c>
      <c r="D97" s="800" t="s">
        <v>376</v>
      </c>
      <c r="E97" s="47" t="s">
        <v>376</v>
      </c>
      <c r="F97" s="47"/>
      <c r="G97" s="71"/>
      <c r="H97" s="71"/>
      <c r="I97" s="71"/>
      <c r="J97" s="89">
        <v>100000</v>
      </c>
      <c r="K97" s="47" t="s">
        <v>614</v>
      </c>
      <c r="L97" s="167" t="s">
        <v>729</v>
      </c>
      <c r="M97" s="167"/>
      <c r="N97" s="736" t="s">
        <v>128</v>
      </c>
      <c r="P97" s="167"/>
      <c r="Q97" s="473">
        <v>15000</v>
      </c>
      <c r="R97" s="465" t="s">
        <v>5</v>
      </c>
      <c r="S97" s="1051"/>
      <c r="T97" s="1071"/>
      <c r="U97" s="1062">
        <v>1</v>
      </c>
      <c r="W97" s="53"/>
      <c r="X97" s="658"/>
      <c r="Y97" s="635"/>
      <c r="Z97" s="658"/>
      <c r="AA97" s="635"/>
      <c r="AB97" s="658"/>
    </row>
    <row r="98" spans="1:28" ht="50.4" customHeight="1">
      <c r="A98" s="114"/>
      <c r="B98" s="1109"/>
      <c r="C98" s="37" t="s">
        <v>377</v>
      </c>
      <c r="D98" s="800" t="s">
        <v>376</v>
      </c>
      <c r="E98" s="47" t="s">
        <v>376</v>
      </c>
      <c r="F98" s="47"/>
      <c r="G98" s="71"/>
      <c r="H98" s="71"/>
      <c r="I98" s="71"/>
      <c r="J98" s="71"/>
      <c r="K98" s="47" t="s">
        <v>64</v>
      </c>
      <c r="L98" s="211" t="s">
        <v>730</v>
      </c>
      <c r="M98" s="637"/>
      <c r="N98" s="736" t="s">
        <v>128</v>
      </c>
      <c r="O98" s="167"/>
      <c r="P98" s="167"/>
      <c r="Q98" s="167"/>
      <c r="R98" s="465" t="s">
        <v>5</v>
      </c>
      <c r="S98" s="1051"/>
      <c r="T98" s="1071"/>
      <c r="U98" s="1062">
        <v>1</v>
      </c>
      <c r="W98" s="53"/>
      <c r="X98" s="658"/>
      <c r="Y98" s="635"/>
      <c r="Z98" s="658"/>
      <c r="AA98" s="635"/>
      <c r="AB98" s="658"/>
    </row>
    <row r="99" spans="1:28" ht="100.8" customHeight="1">
      <c r="A99" s="114"/>
      <c r="B99" s="1110" t="s">
        <v>358</v>
      </c>
      <c r="C99" s="249" t="s">
        <v>473</v>
      </c>
      <c r="D99" s="795" t="s">
        <v>33</v>
      </c>
      <c r="E99" s="50" t="s">
        <v>33</v>
      </c>
      <c r="F99" s="50"/>
      <c r="G99" s="71"/>
      <c r="H99" s="71"/>
      <c r="I99" s="74"/>
      <c r="J99" s="71"/>
      <c r="K99" s="209" t="s">
        <v>65</v>
      </c>
      <c r="L99" s="209" t="s">
        <v>65</v>
      </c>
      <c r="M99" s="736" t="s">
        <v>128</v>
      </c>
      <c r="N99" s="729"/>
      <c r="O99" s="167"/>
      <c r="P99" s="167"/>
      <c r="Q99" s="167"/>
      <c r="R99" s="1108" t="s">
        <v>11</v>
      </c>
      <c r="S99" s="241"/>
      <c r="T99" s="1068">
        <v>1</v>
      </c>
      <c r="U99" s="1079">
        <v>1</v>
      </c>
      <c r="W99" s="53"/>
      <c r="X99" s="658"/>
      <c r="Y99" s="635"/>
      <c r="Z99" s="658"/>
      <c r="AA99" s="635"/>
      <c r="AB99" s="658"/>
    </row>
    <row r="100" spans="1:28" ht="50.4" customHeight="1">
      <c r="A100" s="115"/>
      <c r="B100" s="1111"/>
      <c r="C100" s="37" t="s">
        <v>325</v>
      </c>
      <c r="D100" s="396" t="s">
        <v>30</v>
      </c>
      <c r="E100" s="64" t="s">
        <v>30</v>
      </c>
      <c r="F100" s="64"/>
      <c r="G100" s="97"/>
      <c r="H100" s="97"/>
      <c r="I100" s="97"/>
      <c r="J100" s="290"/>
      <c r="K100" s="209" t="s">
        <v>65</v>
      </c>
      <c r="L100" s="209" t="s">
        <v>65</v>
      </c>
      <c r="M100" s="736" t="s">
        <v>128</v>
      </c>
      <c r="O100" s="211"/>
      <c r="P100" s="211"/>
      <c r="Q100" s="211"/>
      <c r="R100" s="1252" t="s">
        <v>11</v>
      </c>
      <c r="S100" s="241"/>
      <c r="T100" s="1068"/>
      <c r="U100" s="1079">
        <v>1</v>
      </c>
      <c r="W100" s="53"/>
      <c r="X100" s="658"/>
      <c r="Y100" s="635"/>
      <c r="Z100" s="658"/>
      <c r="AA100" s="635"/>
      <c r="AB100" s="658"/>
    </row>
    <row r="101" spans="1:28" ht="52.2" customHeight="1">
      <c r="A101" s="114"/>
      <c r="B101" s="609" t="s">
        <v>530</v>
      </c>
      <c r="C101" s="37" t="s">
        <v>207</v>
      </c>
      <c r="D101" s="804" t="s">
        <v>38</v>
      </c>
      <c r="E101" s="77" t="s">
        <v>38</v>
      </c>
      <c r="F101" s="77"/>
      <c r="G101" s="606"/>
      <c r="H101" s="606"/>
      <c r="I101" s="606"/>
      <c r="J101" s="606"/>
      <c r="K101" s="611" t="s">
        <v>64</v>
      </c>
      <c r="L101" s="211">
        <v>3.86</v>
      </c>
      <c r="M101" s="637"/>
      <c r="N101" s="637" t="s">
        <v>128</v>
      </c>
      <c r="P101" s="211"/>
      <c r="Q101" s="211"/>
      <c r="R101" s="61" t="s">
        <v>18</v>
      </c>
      <c r="S101" s="260"/>
      <c r="T101" s="1070">
        <v>1</v>
      </c>
      <c r="U101" s="1062">
        <v>1</v>
      </c>
      <c r="W101" s="53"/>
      <c r="X101" s="658"/>
      <c r="Y101" s="635"/>
      <c r="Z101" s="658"/>
      <c r="AA101" s="635"/>
      <c r="AB101" s="658"/>
    </row>
    <row r="102" spans="1:28" ht="51.75" customHeight="1">
      <c r="A102" s="114"/>
      <c r="B102" s="38" t="s">
        <v>292</v>
      </c>
      <c r="C102" s="37" t="s">
        <v>207</v>
      </c>
      <c r="D102" s="804" t="s">
        <v>38</v>
      </c>
      <c r="E102" s="77" t="s">
        <v>38</v>
      </c>
      <c r="F102" s="77"/>
      <c r="G102" s="71"/>
      <c r="H102" s="71"/>
      <c r="I102" s="71"/>
      <c r="J102" s="89"/>
      <c r="K102" s="47" t="s">
        <v>64</v>
      </c>
      <c r="L102" s="211" t="s">
        <v>731</v>
      </c>
      <c r="M102" s="637" t="s">
        <v>128</v>
      </c>
      <c r="N102" s="729"/>
      <c r="O102" s="167"/>
      <c r="P102" s="167"/>
      <c r="Q102" s="167"/>
      <c r="R102" s="61" t="s">
        <v>18</v>
      </c>
      <c r="S102" s="260"/>
      <c r="T102" s="1070">
        <v>1</v>
      </c>
      <c r="U102" s="1062">
        <v>1</v>
      </c>
      <c r="W102" s="53"/>
      <c r="X102" s="658"/>
      <c r="Y102" s="635"/>
      <c r="Z102" s="658"/>
      <c r="AA102" s="635"/>
      <c r="AB102" s="658"/>
    </row>
    <row r="103" spans="1:28" ht="50.25" customHeight="1">
      <c r="A103" s="114"/>
      <c r="B103" s="957" t="s">
        <v>993</v>
      </c>
      <c r="C103" s="65" t="s">
        <v>994</v>
      </c>
      <c r="D103" s="803" t="s">
        <v>135</v>
      </c>
      <c r="E103" s="779" t="s">
        <v>37</v>
      </c>
      <c r="F103" s="1248"/>
      <c r="G103" s="606"/>
      <c r="H103" s="606"/>
      <c r="I103" s="606"/>
      <c r="J103" s="606"/>
      <c r="K103" s="611" t="s">
        <v>64</v>
      </c>
      <c r="L103" s="211" t="s">
        <v>135</v>
      </c>
      <c r="M103" s="637"/>
      <c r="N103" s="637" t="s">
        <v>128</v>
      </c>
      <c r="O103" s="211"/>
      <c r="P103" s="211"/>
      <c r="Q103" s="211"/>
      <c r="R103" s="465" t="s">
        <v>9</v>
      </c>
      <c r="S103" s="1051"/>
      <c r="T103" s="1071">
        <v>1</v>
      </c>
      <c r="U103" s="1062">
        <v>1</v>
      </c>
      <c r="W103" s="53"/>
      <c r="X103" s="658"/>
      <c r="Y103" s="635"/>
      <c r="Z103" s="658"/>
      <c r="AA103" s="635"/>
      <c r="AB103" s="658"/>
    </row>
    <row r="104" spans="1:28" ht="48.6" customHeight="1">
      <c r="A104" s="114"/>
      <c r="B104" s="942" t="s">
        <v>1099</v>
      </c>
      <c r="C104" s="37" t="s">
        <v>995</v>
      </c>
      <c r="D104" s="807">
        <v>4</v>
      </c>
      <c r="E104" s="930" t="s">
        <v>37</v>
      </c>
      <c r="F104" s="1248"/>
      <c r="G104" s="71"/>
      <c r="H104" s="71"/>
      <c r="I104" s="71"/>
      <c r="J104" s="71"/>
      <c r="K104" s="209" t="s">
        <v>65</v>
      </c>
      <c r="L104" s="739" t="s">
        <v>731</v>
      </c>
      <c r="M104" s="637" t="s">
        <v>128</v>
      </c>
      <c r="N104" s="729"/>
      <c r="O104" s="167"/>
      <c r="P104" s="167"/>
      <c r="Q104" s="167"/>
      <c r="R104" s="465" t="s">
        <v>9</v>
      </c>
      <c r="S104" s="1051"/>
      <c r="T104" s="1071"/>
      <c r="U104" s="1062">
        <v>1</v>
      </c>
      <c r="W104" s="53"/>
      <c r="X104" s="658"/>
      <c r="Y104" s="635"/>
      <c r="Z104" s="658"/>
      <c r="AA104" s="635"/>
      <c r="AB104" s="658"/>
    </row>
    <row r="105" spans="1:28" ht="85.2" customHeight="1">
      <c r="A105" s="114"/>
      <c r="B105" s="942" t="s">
        <v>1100</v>
      </c>
      <c r="C105" s="609" t="s">
        <v>1153</v>
      </c>
      <c r="D105" s="795" t="s">
        <v>426</v>
      </c>
      <c r="E105" s="930" t="s">
        <v>55</v>
      </c>
      <c r="F105" s="1248"/>
      <c r="G105" s="71"/>
      <c r="H105" s="71"/>
      <c r="I105" s="71"/>
      <c r="J105" s="71"/>
      <c r="K105" s="71" t="s">
        <v>65</v>
      </c>
      <c r="L105" s="168" t="s">
        <v>738</v>
      </c>
      <c r="M105" s="637" t="s">
        <v>128</v>
      </c>
      <c r="N105" s="729"/>
      <c r="O105" s="167"/>
      <c r="P105" s="167"/>
      <c r="Q105" s="167"/>
      <c r="R105" s="465" t="s">
        <v>9</v>
      </c>
      <c r="S105" s="1051"/>
      <c r="T105" s="1071"/>
      <c r="U105" s="1062">
        <v>1</v>
      </c>
      <c r="W105" s="53"/>
      <c r="X105" s="658"/>
      <c r="Y105" s="635"/>
      <c r="Z105" s="658"/>
      <c r="AA105" s="635"/>
      <c r="AB105" s="658"/>
    </row>
    <row r="106" spans="1:28" ht="85.2" customHeight="1">
      <c r="A106" s="114"/>
      <c r="B106" s="1168" t="s">
        <v>1001</v>
      </c>
      <c r="C106" s="927" t="s">
        <v>998</v>
      </c>
      <c r="D106" s="890"/>
      <c r="E106" s="47" t="s">
        <v>30</v>
      </c>
      <c r="F106" s="47"/>
      <c r="G106" s="71"/>
      <c r="H106" s="71"/>
      <c r="I106" s="71"/>
      <c r="J106" s="71"/>
      <c r="K106" s="928"/>
      <c r="L106" s="700"/>
      <c r="M106" s="741"/>
      <c r="N106" s="732"/>
      <c r="O106" s="692"/>
      <c r="P106" s="933"/>
      <c r="Q106" s="933"/>
      <c r="R106" s="465" t="s">
        <v>9</v>
      </c>
      <c r="S106" s="1051"/>
      <c r="T106" s="1071">
        <v>1</v>
      </c>
      <c r="U106" s="1062">
        <v>1</v>
      </c>
      <c r="W106" s="53"/>
      <c r="X106" s="658"/>
      <c r="Y106" s="635"/>
      <c r="Z106" s="658"/>
      <c r="AA106" s="635"/>
      <c r="AB106" s="658"/>
    </row>
    <row r="107" spans="1:28" ht="103.2" customHeight="1">
      <c r="A107" s="115"/>
      <c r="B107" s="268"/>
      <c r="C107" s="1179" t="s">
        <v>999</v>
      </c>
      <c r="D107" s="795"/>
      <c r="E107" s="1183">
        <v>1</v>
      </c>
      <c r="F107" s="1248"/>
      <c r="G107" s="71"/>
      <c r="H107" s="71"/>
      <c r="I107" s="71"/>
      <c r="J107" s="71"/>
      <c r="K107" s="71"/>
      <c r="L107" s="168"/>
      <c r="M107" s="637"/>
      <c r="N107" s="638"/>
      <c r="O107" s="731"/>
      <c r="P107" s="167"/>
      <c r="Q107" s="167"/>
      <c r="R107" s="166" t="s">
        <v>9</v>
      </c>
      <c r="S107" s="1051"/>
      <c r="T107" s="1071"/>
      <c r="U107" s="1062">
        <v>1</v>
      </c>
      <c r="W107" s="53"/>
      <c r="X107" s="658"/>
      <c r="Y107" s="635"/>
      <c r="Z107" s="658"/>
      <c r="AA107" s="635"/>
      <c r="AB107" s="658"/>
    </row>
    <row r="108" spans="1:28" ht="70.8" customHeight="1">
      <c r="A108" s="943"/>
      <c r="B108" s="277" t="s">
        <v>996</v>
      </c>
      <c r="C108" s="927" t="s">
        <v>1000</v>
      </c>
      <c r="D108" s="794"/>
      <c r="E108" s="930" t="s">
        <v>30</v>
      </c>
      <c r="F108" s="416"/>
      <c r="G108" s="1186"/>
      <c r="H108" s="1186"/>
      <c r="I108" s="1186"/>
      <c r="J108" s="1186"/>
      <c r="K108" s="1186"/>
      <c r="L108" s="712"/>
      <c r="M108" s="741"/>
      <c r="N108" s="732"/>
      <c r="O108" s="692"/>
      <c r="P108" s="1189"/>
      <c r="Q108" s="1189"/>
      <c r="R108" s="465" t="s">
        <v>9</v>
      </c>
      <c r="S108" s="1051"/>
      <c r="T108" s="1071">
        <v>1</v>
      </c>
      <c r="U108" s="1062">
        <v>1</v>
      </c>
      <c r="W108" s="53"/>
      <c r="X108" s="658"/>
      <c r="Y108" s="635"/>
      <c r="Z108" s="658"/>
      <c r="AA108" s="635"/>
      <c r="AB108" s="658"/>
    </row>
    <row r="109" spans="1:28" ht="60" customHeight="1">
      <c r="A109" s="943"/>
      <c r="B109" s="989"/>
      <c r="C109" s="927" t="s">
        <v>999</v>
      </c>
      <c r="D109" s="795"/>
      <c r="E109" s="930">
        <v>1</v>
      </c>
      <c r="F109" s="416"/>
      <c r="G109" s="928"/>
      <c r="H109" s="928"/>
      <c r="I109" s="928"/>
      <c r="J109" s="928"/>
      <c r="K109" s="928"/>
      <c r="L109" s="700"/>
      <c r="M109" s="741"/>
      <c r="N109" s="732"/>
      <c r="O109" s="692"/>
      <c r="P109" s="933"/>
      <c r="Q109" s="933"/>
      <c r="R109" s="465" t="s">
        <v>9</v>
      </c>
      <c r="S109" s="1051"/>
      <c r="T109" s="1071"/>
      <c r="U109" s="1062">
        <v>1</v>
      </c>
      <c r="W109" s="53"/>
      <c r="X109" s="658"/>
      <c r="Y109" s="635"/>
      <c r="Z109" s="658"/>
      <c r="AA109" s="635"/>
      <c r="AB109" s="658"/>
    </row>
    <row r="110" spans="1:28" ht="62.4" customHeight="1">
      <c r="A110" s="943"/>
      <c r="B110" s="1168" t="s">
        <v>997</v>
      </c>
      <c r="C110" s="1178" t="s">
        <v>994</v>
      </c>
      <c r="D110" s="890"/>
      <c r="E110" s="1182"/>
      <c r="F110" s="1247"/>
      <c r="G110" s="1180"/>
      <c r="H110" s="1180"/>
      <c r="I110" s="1180"/>
      <c r="J110" s="1180"/>
      <c r="K110" s="928"/>
      <c r="L110" s="700"/>
      <c r="M110" s="741"/>
      <c r="N110" s="732"/>
      <c r="O110" s="692"/>
      <c r="P110" s="933"/>
      <c r="Q110" s="933"/>
      <c r="R110" s="465" t="s">
        <v>9</v>
      </c>
      <c r="S110" s="1051"/>
      <c r="T110" s="1071">
        <v>1</v>
      </c>
      <c r="U110" s="1062">
        <v>1</v>
      </c>
      <c r="W110" s="53"/>
      <c r="X110" s="658"/>
      <c r="Y110" s="635"/>
      <c r="Z110" s="658"/>
      <c r="AA110" s="635"/>
      <c r="AB110" s="658"/>
    </row>
    <row r="111" spans="1:28" ht="69" customHeight="1">
      <c r="A111" s="943"/>
      <c r="B111" s="277" t="s">
        <v>1102</v>
      </c>
      <c r="C111" s="777" t="s">
        <v>994</v>
      </c>
      <c r="D111" s="794"/>
      <c r="E111" s="416" t="s">
        <v>424</v>
      </c>
      <c r="F111" s="416"/>
      <c r="G111" s="1186"/>
      <c r="H111" s="1186"/>
      <c r="I111" s="1186"/>
      <c r="J111" s="1186"/>
      <c r="K111" s="928"/>
      <c r="L111" s="700"/>
      <c r="M111" s="741"/>
      <c r="N111" s="732"/>
      <c r="O111" s="692"/>
      <c r="P111" s="933"/>
      <c r="Q111" s="933"/>
      <c r="R111" s="465" t="s">
        <v>9</v>
      </c>
      <c r="S111" s="1051"/>
      <c r="T111" s="1071"/>
      <c r="W111" s="53"/>
      <c r="X111" s="658"/>
      <c r="Y111" s="635"/>
      <c r="Z111" s="658"/>
      <c r="AA111" s="635"/>
      <c r="AB111" s="658"/>
    </row>
    <row r="112" spans="1:28" ht="62.4" customHeight="1">
      <c r="A112" s="114"/>
      <c r="B112" s="268" t="s">
        <v>1101</v>
      </c>
      <c r="C112" s="1179" t="s">
        <v>994</v>
      </c>
      <c r="D112" s="396"/>
      <c r="E112" s="1183" t="s">
        <v>424</v>
      </c>
      <c r="F112" s="1248"/>
      <c r="G112" s="1181"/>
      <c r="H112" s="1181"/>
      <c r="I112" s="1181"/>
      <c r="J112" s="1181"/>
      <c r="K112" s="928"/>
      <c r="L112" s="700"/>
      <c r="M112" s="741"/>
      <c r="N112" s="732"/>
      <c r="O112" s="692"/>
      <c r="P112" s="933"/>
      <c r="Q112" s="933"/>
      <c r="R112" s="465" t="s">
        <v>9</v>
      </c>
      <c r="S112" s="1051"/>
      <c r="T112" s="1071"/>
      <c r="W112" s="53"/>
      <c r="X112" s="658"/>
      <c r="Y112" s="635"/>
      <c r="Z112" s="658"/>
      <c r="AA112" s="635"/>
      <c r="AB112" s="658"/>
    </row>
    <row r="113" spans="1:29" ht="81.599999999999994" customHeight="1">
      <c r="A113" s="1223"/>
      <c r="B113" s="17" t="s">
        <v>1017</v>
      </c>
      <c r="C113" s="17" t="s">
        <v>875</v>
      </c>
      <c r="D113" s="799"/>
      <c r="E113" s="789" t="s">
        <v>151</v>
      </c>
      <c r="F113" s="1247"/>
      <c r="G113" s="786"/>
      <c r="H113" s="786"/>
      <c r="I113" s="786"/>
      <c r="J113" s="864"/>
      <c r="K113" s="789"/>
      <c r="L113" s="790"/>
      <c r="M113" s="790"/>
      <c r="N113" s="741"/>
      <c r="P113" s="790"/>
      <c r="Q113" s="790"/>
      <c r="R113" s="261" t="s">
        <v>11</v>
      </c>
      <c r="S113" s="260"/>
      <c r="T113" s="1070">
        <v>1</v>
      </c>
      <c r="U113" s="1079">
        <v>1</v>
      </c>
      <c r="W113" s="632"/>
      <c r="X113" s="658"/>
      <c r="Y113" s="642"/>
      <c r="Z113" s="658"/>
      <c r="AA113" s="635"/>
      <c r="AB113" s="658"/>
    </row>
    <row r="114" spans="1:29" ht="31.8" customHeight="1">
      <c r="A114" s="48" t="s">
        <v>112</v>
      </c>
      <c r="B114" s="248"/>
      <c r="C114" s="249"/>
      <c r="D114" s="799"/>
      <c r="E114" s="778"/>
      <c r="F114" s="1247"/>
      <c r="G114" s="605"/>
      <c r="H114" s="605"/>
      <c r="I114" s="605"/>
      <c r="J114" s="605"/>
      <c r="K114" s="610"/>
      <c r="L114" s="683"/>
      <c r="M114" s="683"/>
      <c r="N114" s="728"/>
      <c r="O114" s="683"/>
      <c r="P114" s="683"/>
      <c r="Q114" s="683"/>
      <c r="R114" s="855">
        <v>1</v>
      </c>
      <c r="S114" s="1052"/>
      <c r="T114" s="1096">
        <f>SUM(T115:T118)</f>
        <v>3</v>
      </c>
      <c r="U114" s="1096">
        <f>SUM(U115:U118)</f>
        <v>4</v>
      </c>
      <c r="V114" s="1033"/>
      <c r="W114" s="1036"/>
      <c r="X114" s="1034"/>
      <c r="Y114" s="1034"/>
      <c r="Z114" s="1034"/>
      <c r="AA114" s="1034"/>
      <c r="AB114" s="1034"/>
      <c r="AC114" s="1034"/>
    </row>
    <row r="115" spans="1:29" ht="78" customHeight="1">
      <c r="A115" s="115"/>
      <c r="B115" s="616" t="s">
        <v>143</v>
      </c>
      <c r="C115" s="65" t="s">
        <v>144</v>
      </c>
      <c r="D115" s="803" t="s">
        <v>56</v>
      </c>
      <c r="E115" s="970" t="s">
        <v>56</v>
      </c>
      <c r="F115" s="1248"/>
      <c r="G115" s="968"/>
      <c r="H115" s="968"/>
      <c r="I115" s="968"/>
      <c r="J115" s="98"/>
      <c r="K115" s="961" t="s">
        <v>64</v>
      </c>
      <c r="L115" s="950" t="s">
        <v>56</v>
      </c>
      <c r="M115" s="637"/>
      <c r="N115" s="637" t="s">
        <v>128</v>
      </c>
      <c r="O115" s="950"/>
      <c r="P115" s="950"/>
      <c r="Q115" s="723">
        <v>6000</v>
      </c>
      <c r="R115" s="358" t="s">
        <v>39</v>
      </c>
      <c r="S115" s="1050"/>
      <c r="T115" s="1069">
        <v>1</v>
      </c>
      <c r="U115" s="1062">
        <v>1</v>
      </c>
      <c r="W115" s="53"/>
      <c r="X115" s="658"/>
      <c r="Y115" s="635"/>
      <c r="Z115" s="658"/>
      <c r="AA115" s="635"/>
      <c r="AB115" s="658"/>
      <c r="AC115" s="68"/>
    </row>
    <row r="116" spans="1:29" ht="66" customHeight="1">
      <c r="A116" s="114"/>
      <c r="B116" s="1108" t="s">
        <v>1116</v>
      </c>
      <c r="C116" s="65" t="s">
        <v>1117</v>
      </c>
      <c r="D116" s="803"/>
      <c r="E116" s="970" t="s">
        <v>1114</v>
      </c>
      <c r="F116" s="1248"/>
      <c r="G116" s="968"/>
      <c r="H116" s="968"/>
      <c r="I116" s="968"/>
      <c r="J116" s="98">
        <v>10000</v>
      </c>
      <c r="K116" s="970"/>
      <c r="L116" s="950"/>
      <c r="M116" s="637"/>
      <c r="N116" s="637"/>
      <c r="O116" s="950"/>
      <c r="P116" s="950"/>
      <c r="Q116" s="723"/>
      <c r="R116" s="364" t="s">
        <v>12</v>
      </c>
      <c r="S116" s="1050"/>
      <c r="T116" s="1069">
        <v>1</v>
      </c>
      <c r="U116" s="1062">
        <v>1</v>
      </c>
      <c r="W116" s="53"/>
      <c r="X116" s="658"/>
      <c r="Y116" s="635"/>
      <c r="Z116" s="658"/>
      <c r="AA116" s="635"/>
      <c r="AB116" s="658"/>
      <c r="AC116" s="68"/>
    </row>
    <row r="117" spans="1:29" ht="67.8" customHeight="1">
      <c r="A117" s="114"/>
      <c r="B117" s="1109"/>
      <c r="C117" s="65" t="s">
        <v>1119</v>
      </c>
      <c r="D117" s="803"/>
      <c r="E117" s="970" t="s">
        <v>1118</v>
      </c>
      <c r="F117" s="1248"/>
      <c r="G117" s="968"/>
      <c r="H117" s="968"/>
      <c r="I117" s="968"/>
      <c r="J117" s="98">
        <v>100000</v>
      </c>
      <c r="K117" s="970"/>
      <c r="L117" s="950"/>
      <c r="M117" s="637"/>
      <c r="N117" s="637"/>
      <c r="O117" s="950"/>
      <c r="P117" s="950"/>
      <c r="Q117" s="723"/>
      <c r="R117" s="364" t="s">
        <v>12</v>
      </c>
      <c r="S117" s="1050"/>
      <c r="T117" s="1069"/>
      <c r="U117" s="1062">
        <v>1</v>
      </c>
      <c r="W117" s="53"/>
      <c r="X117" s="658"/>
      <c r="Y117" s="635"/>
      <c r="Z117" s="658"/>
      <c r="AA117" s="635"/>
      <c r="AB117" s="658"/>
      <c r="AC117" s="68"/>
    </row>
    <row r="118" spans="1:29" ht="66" customHeight="1">
      <c r="A118" s="115"/>
      <c r="B118" s="44" t="s">
        <v>1115</v>
      </c>
      <c r="C118" s="37" t="s">
        <v>420</v>
      </c>
      <c r="D118" s="800" t="s">
        <v>52</v>
      </c>
      <c r="E118" s="47" t="s">
        <v>28</v>
      </c>
      <c r="F118" s="47"/>
      <c r="G118" s="71"/>
      <c r="H118" s="71"/>
      <c r="I118" s="74"/>
      <c r="J118" s="89">
        <v>39000</v>
      </c>
      <c r="K118" s="47" t="s">
        <v>52</v>
      </c>
      <c r="L118" s="474" t="s">
        <v>696</v>
      </c>
      <c r="M118" s="167"/>
      <c r="N118" s="637" t="s">
        <v>128</v>
      </c>
      <c r="O118" s="167"/>
      <c r="P118" s="167"/>
      <c r="Q118" s="390">
        <v>6630</v>
      </c>
      <c r="R118" s="38" t="s">
        <v>15</v>
      </c>
      <c r="S118" s="241"/>
      <c r="T118" s="1068">
        <v>1</v>
      </c>
      <c r="U118" s="1062">
        <v>1</v>
      </c>
      <c r="W118" s="649"/>
      <c r="X118" s="658"/>
      <c r="Y118" s="642"/>
      <c r="Z118" s="658"/>
      <c r="AA118" s="635"/>
      <c r="AB118" s="658"/>
    </row>
    <row r="119" spans="1:29" ht="31.5" customHeight="1">
      <c r="A119" s="120" t="s">
        <v>111</v>
      </c>
      <c r="B119" s="132"/>
      <c r="C119" s="246"/>
      <c r="D119" s="809"/>
      <c r="E119" s="247"/>
      <c r="F119" s="247"/>
      <c r="G119" s="780"/>
      <c r="H119" s="780"/>
      <c r="I119" s="780"/>
      <c r="J119" s="780"/>
      <c r="K119" s="247"/>
      <c r="L119" s="782"/>
      <c r="M119" s="782"/>
      <c r="N119" s="732"/>
      <c r="O119" s="782"/>
      <c r="P119" s="782"/>
      <c r="Q119" s="782"/>
      <c r="R119" s="856">
        <v>1</v>
      </c>
      <c r="S119" s="1052"/>
      <c r="T119" s="1096">
        <f>SUM(T120:T127)</f>
        <v>6</v>
      </c>
      <c r="U119" s="1096">
        <f>SUM(U120:U127)</f>
        <v>8</v>
      </c>
      <c r="V119" s="1089"/>
      <c r="W119" s="1037"/>
      <c r="X119" s="1038"/>
      <c r="Y119" s="1038"/>
      <c r="Z119" s="1038"/>
      <c r="AA119" s="1038"/>
      <c r="AB119" s="1038"/>
      <c r="AC119" s="1038"/>
    </row>
    <row r="120" spans="1:29" ht="79.8" customHeight="1">
      <c r="A120" s="120"/>
      <c r="B120" s="969" t="s">
        <v>916</v>
      </c>
      <c r="C120" s="65" t="s">
        <v>918</v>
      </c>
      <c r="D120" s="65" t="s">
        <v>917</v>
      </c>
      <c r="E120" s="4" t="s">
        <v>917</v>
      </c>
      <c r="F120" s="4"/>
      <c r="G120" s="606"/>
      <c r="H120" s="606"/>
      <c r="I120" s="130"/>
      <c r="J120" s="98"/>
      <c r="K120" s="606" t="s">
        <v>64</v>
      </c>
      <c r="L120" s="209" t="s">
        <v>734</v>
      </c>
      <c r="M120" s="637" t="s">
        <v>128</v>
      </c>
      <c r="N120" s="699"/>
      <c r="O120" s="699"/>
      <c r="P120" s="699"/>
      <c r="Q120" s="699"/>
      <c r="R120" s="1179" t="s">
        <v>7</v>
      </c>
      <c r="S120" s="241"/>
      <c r="T120" s="1068">
        <v>1</v>
      </c>
      <c r="U120" s="1080">
        <v>1</v>
      </c>
      <c r="V120" s="212"/>
      <c r="W120" s="648"/>
      <c r="X120" s="664"/>
      <c r="Y120" s="664"/>
      <c r="Z120" s="664"/>
      <c r="AA120" s="664"/>
      <c r="AB120" s="664"/>
      <c r="AC120" s="998"/>
    </row>
    <row r="121" spans="1:29" ht="50.25" customHeight="1">
      <c r="A121" s="95"/>
      <c r="B121" s="37" t="s">
        <v>1093</v>
      </c>
      <c r="C121" s="37" t="s">
        <v>188</v>
      </c>
      <c r="D121" s="802" t="s">
        <v>495</v>
      </c>
      <c r="E121" s="47" t="s">
        <v>495</v>
      </c>
      <c r="F121" s="47"/>
      <c r="G121" s="71"/>
      <c r="H121" s="71"/>
      <c r="I121" s="71"/>
      <c r="J121" s="71"/>
      <c r="K121" s="416" t="s">
        <v>54</v>
      </c>
      <c r="L121" s="966" t="s">
        <v>716</v>
      </c>
      <c r="M121" s="741"/>
      <c r="N121" s="972" t="s">
        <v>128</v>
      </c>
      <c r="O121" s="636"/>
      <c r="P121" s="966"/>
      <c r="Q121" s="966"/>
      <c r="R121" s="37" t="s">
        <v>4</v>
      </c>
      <c r="S121" s="260"/>
      <c r="T121" s="1070">
        <v>1</v>
      </c>
      <c r="U121" s="1062">
        <v>1</v>
      </c>
      <c r="W121" s="53"/>
      <c r="X121" s="658"/>
      <c r="Y121" s="635"/>
      <c r="Z121" s="658"/>
      <c r="AA121" s="635"/>
      <c r="AB121" s="658"/>
    </row>
    <row r="122" spans="1:29" ht="79.2" customHeight="1">
      <c r="A122" s="95"/>
      <c r="B122" s="44" t="s">
        <v>316</v>
      </c>
      <c r="C122" s="37" t="s">
        <v>317</v>
      </c>
      <c r="D122" s="803" t="s">
        <v>35</v>
      </c>
      <c r="E122" s="47" t="s">
        <v>35</v>
      </c>
      <c r="F122" s="47"/>
      <c r="G122" s="75"/>
      <c r="H122" s="75"/>
      <c r="I122" s="75"/>
      <c r="J122" s="75"/>
      <c r="K122" s="961" t="s">
        <v>624</v>
      </c>
      <c r="L122" s="950" t="s">
        <v>35</v>
      </c>
      <c r="M122" s="637"/>
      <c r="N122" s="637" t="s">
        <v>128</v>
      </c>
      <c r="O122" s="950"/>
      <c r="P122" s="950"/>
      <c r="Q122" s="950"/>
      <c r="R122" s="358" t="s">
        <v>39</v>
      </c>
      <c r="S122" s="1050"/>
      <c r="T122" s="1069">
        <v>1</v>
      </c>
      <c r="U122" s="1062">
        <v>1</v>
      </c>
      <c r="W122" s="53"/>
      <c r="X122" s="658"/>
      <c r="Y122" s="635"/>
      <c r="Z122" s="658"/>
      <c r="AA122" s="635"/>
      <c r="AB122" s="658"/>
    </row>
    <row r="123" spans="1:29" ht="79.2" customHeight="1">
      <c r="A123" s="226"/>
      <c r="B123" s="1179" t="s">
        <v>326</v>
      </c>
      <c r="C123" s="65" t="s">
        <v>662</v>
      </c>
      <c r="D123" s="803" t="s">
        <v>43</v>
      </c>
      <c r="E123" s="1183" t="s">
        <v>40</v>
      </c>
      <c r="F123" s="1248"/>
      <c r="G123" s="1181"/>
      <c r="H123" s="1181"/>
      <c r="I123" s="1181"/>
      <c r="J123" s="1181"/>
      <c r="K123" s="47" t="s">
        <v>65</v>
      </c>
      <c r="L123" s="950" t="s">
        <v>65</v>
      </c>
      <c r="M123" s="637" t="s">
        <v>128</v>
      </c>
      <c r="N123" s="638"/>
      <c r="O123" s="950"/>
      <c r="P123" s="950"/>
      <c r="Q123" s="950"/>
      <c r="R123" s="1179" t="s">
        <v>11</v>
      </c>
      <c r="S123" s="241"/>
      <c r="T123" s="1068">
        <v>1</v>
      </c>
      <c r="U123" s="1062">
        <v>1</v>
      </c>
      <c r="W123" s="53"/>
      <c r="X123" s="658"/>
      <c r="Y123" s="635"/>
      <c r="Z123" s="658"/>
      <c r="AA123" s="635"/>
      <c r="AB123" s="658"/>
    </row>
    <row r="124" spans="1:29" ht="55.8" customHeight="1">
      <c r="A124" s="59"/>
      <c r="B124" s="276" t="s">
        <v>864</v>
      </c>
      <c r="C124" s="210" t="s">
        <v>375</v>
      </c>
      <c r="D124" s="803"/>
      <c r="E124" s="1183" t="s">
        <v>376</v>
      </c>
      <c r="F124" s="1248"/>
      <c r="G124" s="1181"/>
      <c r="H124" s="1181"/>
      <c r="I124" s="1181"/>
      <c r="J124" s="98">
        <v>40000</v>
      </c>
      <c r="K124" s="626" t="s">
        <v>65</v>
      </c>
      <c r="L124" s="742" t="s">
        <v>731</v>
      </c>
      <c r="M124" s="637" t="s">
        <v>128</v>
      </c>
      <c r="N124" s="638"/>
      <c r="O124" s="950"/>
      <c r="P124" s="950"/>
      <c r="Q124" s="950"/>
      <c r="R124" s="276" t="s">
        <v>5</v>
      </c>
      <c r="S124" s="1050"/>
      <c r="T124" s="1069">
        <v>1</v>
      </c>
      <c r="U124" s="1062">
        <v>1</v>
      </c>
      <c r="W124" s="53"/>
      <c r="X124" s="658"/>
      <c r="Y124" s="635"/>
      <c r="Z124" s="658"/>
      <c r="AA124" s="635"/>
      <c r="AB124" s="658"/>
    </row>
    <row r="125" spans="1:29" ht="55.5" customHeight="1">
      <c r="A125" s="114"/>
      <c r="B125" s="358"/>
      <c r="C125" s="210" t="s">
        <v>377</v>
      </c>
      <c r="D125" s="803"/>
      <c r="E125" s="47" t="s">
        <v>376</v>
      </c>
      <c r="F125" s="1248"/>
      <c r="G125" s="606"/>
      <c r="H125" s="606"/>
      <c r="I125" s="606"/>
      <c r="J125" s="606"/>
      <c r="K125" s="424" t="s">
        <v>65</v>
      </c>
      <c r="L125" s="742" t="s">
        <v>731</v>
      </c>
      <c r="M125" s="637" t="s">
        <v>128</v>
      </c>
      <c r="N125" s="638"/>
      <c r="O125" s="211"/>
      <c r="P125" s="211"/>
      <c r="Q125" s="211"/>
      <c r="R125" s="276" t="s">
        <v>5</v>
      </c>
      <c r="S125" s="1050"/>
      <c r="T125" s="1069"/>
      <c r="U125" s="1062">
        <v>1</v>
      </c>
      <c r="W125" s="53"/>
      <c r="X125" s="658"/>
      <c r="Y125" s="635"/>
      <c r="Z125" s="658"/>
      <c r="AA125" s="635"/>
      <c r="AB125" s="658"/>
    </row>
    <row r="126" spans="1:29" ht="51" customHeight="1">
      <c r="A126" s="114"/>
      <c r="B126" s="364" t="s">
        <v>871</v>
      </c>
      <c r="C126" s="166" t="s">
        <v>375</v>
      </c>
      <c r="D126" s="803"/>
      <c r="E126" s="47" t="s">
        <v>376</v>
      </c>
      <c r="F126" s="1248"/>
      <c r="G126" s="895"/>
      <c r="H126" s="895"/>
      <c r="I126" s="895"/>
      <c r="J126" s="895"/>
      <c r="K126" s="424"/>
      <c r="L126" s="742"/>
      <c r="M126" s="637"/>
      <c r="N126" s="638"/>
      <c r="O126" s="898"/>
      <c r="P126" s="898"/>
      <c r="Q126" s="898"/>
      <c r="R126" s="276" t="s">
        <v>5</v>
      </c>
      <c r="S126" s="1050"/>
      <c r="T126" s="1069">
        <v>1</v>
      </c>
      <c r="U126" s="1062">
        <v>1</v>
      </c>
      <c r="W126" s="53"/>
      <c r="X126" s="658"/>
      <c r="Y126" s="635"/>
      <c r="Z126" s="658"/>
      <c r="AA126" s="635"/>
      <c r="AB126" s="658"/>
      <c r="AC126" s="68"/>
    </row>
    <row r="127" spans="1:29" ht="51" customHeight="1">
      <c r="A127" s="114"/>
      <c r="B127" s="358"/>
      <c r="C127" s="210" t="s">
        <v>377</v>
      </c>
      <c r="D127" s="803"/>
      <c r="E127" s="47" t="s">
        <v>376</v>
      </c>
      <c r="F127" s="1248"/>
      <c r="G127" s="895"/>
      <c r="H127" s="895"/>
      <c r="I127" s="895"/>
      <c r="J127" s="895"/>
      <c r="K127" s="424"/>
      <c r="L127" s="742"/>
      <c r="M127" s="637"/>
      <c r="N127" s="638"/>
      <c r="O127" s="898"/>
      <c r="P127" s="898"/>
      <c r="Q127" s="898"/>
      <c r="R127" s="276" t="s">
        <v>5</v>
      </c>
      <c r="S127" s="1050"/>
      <c r="T127" s="1069"/>
      <c r="U127" s="1062">
        <v>1</v>
      </c>
      <c r="W127" s="53"/>
      <c r="X127" s="658"/>
      <c r="Y127" s="635"/>
      <c r="Z127" s="658"/>
      <c r="AA127" s="635"/>
      <c r="AB127" s="658"/>
      <c r="AC127" s="68"/>
    </row>
    <row r="128" spans="1:29" ht="27.6" customHeight="1">
      <c r="A128" s="48" t="s">
        <v>119</v>
      </c>
      <c r="B128" s="242"/>
      <c r="C128" s="249"/>
      <c r="D128" s="799"/>
      <c r="E128" s="1182"/>
      <c r="F128" s="1247"/>
      <c r="G128" s="1180"/>
      <c r="H128" s="1180"/>
      <c r="I128" s="1180"/>
      <c r="J128" s="1180"/>
      <c r="K128" s="1182"/>
      <c r="L128" s="933"/>
      <c r="M128" s="933"/>
      <c r="N128" s="728"/>
      <c r="O128" s="933"/>
      <c r="P128" s="933"/>
      <c r="Q128" s="933"/>
      <c r="R128" s="855">
        <v>1</v>
      </c>
      <c r="S128" s="1052"/>
      <c r="T128" s="1096">
        <f>SUM(T129:T140)</f>
        <v>10</v>
      </c>
      <c r="U128" s="1096">
        <f>SUM(U129:U140)</f>
        <v>10</v>
      </c>
      <c r="V128" s="1033"/>
      <c r="W128" s="1036"/>
      <c r="X128" s="1034"/>
      <c r="Y128" s="1034"/>
      <c r="Z128" s="1034"/>
      <c r="AA128" s="1034"/>
      <c r="AB128" s="1034"/>
      <c r="AC128" s="1034"/>
    </row>
    <row r="129" spans="1:29" ht="76.2" customHeight="1">
      <c r="A129" s="59"/>
      <c r="B129" s="1179" t="s">
        <v>224</v>
      </c>
      <c r="C129" s="65" t="s">
        <v>225</v>
      </c>
      <c r="D129" s="803" t="s">
        <v>46</v>
      </c>
      <c r="E129" s="1183" t="s">
        <v>46</v>
      </c>
      <c r="F129" s="1248"/>
      <c r="G129" s="1181"/>
      <c r="H129" s="1181"/>
      <c r="I129" s="1181"/>
      <c r="J129" s="1181"/>
      <c r="K129" s="1183" t="s">
        <v>64</v>
      </c>
      <c r="L129" s="950" t="s">
        <v>705</v>
      </c>
      <c r="M129" s="637"/>
      <c r="N129" s="638"/>
      <c r="O129" s="637" t="s">
        <v>128</v>
      </c>
      <c r="P129" s="950"/>
      <c r="Q129" s="950"/>
      <c r="R129" s="1179" t="s">
        <v>8</v>
      </c>
      <c r="S129" s="241"/>
      <c r="T129" s="1068">
        <v>1</v>
      </c>
      <c r="U129" s="1062">
        <v>1</v>
      </c>
      <c r="W129" s="53"/>
      <c r="X129" s="658"/>
      <c r="Y129" s="635"/>
      <c r="Z129" s="658"/>
      <c r="AA129" s="635"/>
      <c r="AB129" s="658"/>
    </row>
    <row r="130" spans="1:29" ht="54.6" customHeight="1">
      <c r="A130" s="206"/>
      <c r="B130" s="166" t="s">
        <v>1009</v>
      </c>
      <c r="C130" s="199" t="s">
        <v>527</v>
      </c>
      <c r="D130" s="795" t="s">
        <v>30</v>
      </c>
      <c r="E130" s="202" t="s">
        <v>30</v>
      </c>
      <c r="F130" s="202"/>
      <c r="G130" s="402"/>
      <c r="H130" s="202"/>
      <c r="I130" s="202"/>
      <c r="J130" s="202"/>
      <c r="K130" s="168" t="s">
        <v>65</v>
      </c>
      <c r="L130" s="168" t="s">
        <v>65</v>
      </c>
      <c r="M130" s="706" t="s">
        <v>128</v>
      </c>
      <c r="N130" s="168"/>
      <c r="O130" s="168"/>
      <c r="P130" s="168"/>
      <c r="Q130" s="168"/>
      <c r="R130" s="463" t="s">
        <v>17</v>
      </c>
      <c r="S130" s="1057"/>
      <c r="T130" s="1081">
        <v>1</v>
      </c>
      <c r="U130" s="1062">
        <v>1</v>
      </c>
      <c r="X130" s="658"/>
      <c r="Y130" s="635"/>
      <c r="Z130" s="658"/>
      <c r="AA130" s="635"/>
      <c r="AB130" s="658"/>
      <c r="AC130" s="68"/>
    </row>
    <row r="131" spans="1:29" ht="51.6" customHeight="1">
      <c r="A131" s="206"/>
      <c r="B131" s="1176" t="s">
        <v>1010</v>
      </c>
      <c r="C131" s="276" t="s">
        <v>663</v>
      </c>
      <c r="D131" s="794" t="s">
        <v>170</v>
      </c>
      <c r="E131" s="1215" t="s">
        <v>1011</v>
      </c>
      <c r="F131" s="1215"/>
      <c r="G131" s="481"/>
      <c r="H131" s="867"/>
      <c r="I131" s="867"/>
      <c r="J131" s="867"/>
      <c r="K131" s="712" t="s">
        <v>65</v>
      </c>
      <c r="L131" s="712" t="s">
        <v>65</v>
      </c>
      <c r="M131" s="741" t="s">
        <v>128</v>
      </c>
      <c r="N131" s="712"/>
      <c r="O131" s="712"/>
      <c r="P131" s="712"/>
      <c r="Q131" s="712"/>
      <c r="R131" s="463" t="s">
        <v>17</v>
      </c>
      <c r="S131" s="1057"/>
      <c r="T131" s="1081">
        <v>1</v>
      </c>
      <c r="U131" s="1062">
        <v>1</v>
      </c>
      <c r="V131" s="146"/>
      <c r="X131" s="658"/>
      <c r="Y131" s="635"/>
      <c r="Z131" s="658"/>
      <c r="AA131" s="635"/>
      <c r="AB131" s="658"/>
      <c r="AC131" s="68"/>
    </row>
    <row r="132" spans="1:29" ht="39.6" customHeight="1">
      <c r="A132" s="206"/>
      <c r="B132" s="1216" t="s">
        <v>1103</v>
      </c>
      <c r="C132" s="276"/>
      <c r="D132" s="794"/>
      <c r="E132" s="1215"/>
      <c r="F132" s="1215"/>
      <c r="G132" s="481"/>
      <c r="H132" s="867"/>
      <c r="I132" s="867"/>
      <c r="J132" s="867"/>
      <c r="K132" s="712"/>
      <c r="L132" s="712"/>
      <c r="M132" s="741"/>
      <c r="N132" s="712"/>
      <c r="O132" s="712"/>
      <c r="P132" s="712"/>
      <c r="Q132" s="712"/>
      <c r="R132" s="463" t="s">
        <v>17</v>
      </c>
      <c r="S132" s="1057"/>
      <c r="T132" s="1081"/>
      <c r="V132" s="146"/>
      <c r="X132" s="658"/>
      <c r="Y132" s="635"/>
      <c r="Z132" s="658"/>
      <c r="AA132" s="635"/>
      <c r="AB132" s="658"/>
      <c r="AC132" s="68"/>
    </row>
    <row r="133" spans="1:29" ht="79.8" customHeight="1">
      <c r="A133" s="466"/>
      <c r="B133" s="946" t="s">
        <v>1012</v>
      </c>
      <c r="C133" s="358"/>
      <c r="D133" s="396"/>
      <c r="E133" s="1217"/>
      <c r="F133" s="1217"/>
      <c r="G133" s="403"/>
      <c r="H133" s="200"/>
      <c r="I133" s="200"/>
      <c r="J133" s="200"/>
      <c r="K133" s="209"/>
      <c r="L133" s="209"/>
      <c r="M133" s="637"/>
      <c r="N133" s="209"/>
      <c r="O133" s="209"/>
      <c r="P133" s="209"/>
      <c r="Q133" s="209"/>
      <c r="R133" s="1353" t="s">
        <v>17</v>
      </c>
      <c r="S133" s="1057"/>
      <c r="T133" s="1081"/>
      <c r="V133" s="146"/>
      <c r="X133" s="658"/>
      <c r="Y133" s="635"/>
      <c r="Z133" s="658"/>
      <c r="AA133" s="635"/>
      <c r="AB133" s="658"/>
      <c r="AC133" s="68"/>
    </row>
    <row r="134" spans="1:29" ht="49.2">
      <c r="A134" s="206"/>
      <c r="B134" s="210" t="s">
        <v>169</v>
      </c>
      <c r="C134" s="199" t="s">
        <v>663</v>
      </c>
      <c r="D134" s="795"/>
      <c r="E134" s="464" t="s">
        <v>170</v>
      </c>
      <c r="F134" s="464"/>
      <c r="G134" s="402"/>
      <c r="H134" s="202"/>
      <c r="I134" s="202"/>
      <c r="J134" s="202"/>
      <c r="K134" s="209"/>
      <c r="L134" s="209"/>
      <c r="M134" s="637"/>
      <c r="N134" s="168"/>
      <c r="O134" s="168"/>
      <c r="P134" s="168"/>
      <c r="Q134" s="168"/>
      <c r="R134" s="463" t="s">
        <v>39</v>
      </c>
      <c r="S134" s="1057"/>
      <c r="T134" s="1081">
        <v>1</v>
      </c>
      <c r="U134" s="1062">
        <v>1</v>
      </c>
      <c r="V134" s="146"/>
      <c r="X134" s="658"/>
      <c r="Y134" s="635"/>
      <c r="Z134" s="658"/>
      <c r="AA134" s="635"/>
      <c r="AB134" s="658"/>
      <c r="AC134" s="68"/>
    </row>
    <row r="135" spans="1:29" ht="49.2">
      <c r="A135" s="206"/>
      <c r="B135" s="210" t="s">
        <v>838</v>
      </c>
      <c r="C135" s="199" t="s">
        <v>663</v>
      </c>
      <c r="D135" s="795"/>
      <c r="E135" s="464" t="s">
        <v>170</v>
      </c>
      <c r="F135" s="464"/>
      <c r="G135" s="402"/>
      <c r="H135" s="202"/>
      <c r="I135" s="202"/>
      <c r="J135" s="202"/>
      <c r="K135" s="209"/>
      <c r="L135" s="209"/>
      <c r="M135" s="637"/>
      <c r="N135" s="168"/>
      <c r="O135" s="168"/>
      <c r="P135" s="168"/>
      <c r="Q135" s="168"/>
      <c r="R135" s="463" t="s">
        <v>39</v>
      </c>
      <c r="S135" s="1057"/>
      <c r="T135" s="1081">
        <v>1</v>
      </c>
      <c r="U135" s="1062">
        <v>1</v>
      </c>
      <c r="V135" s="146"/>
      <c r="X135" s="658"/>
      <c r="Y135" s="635"/>
      <c r="Z135" s="658"/>
      <c r="AA135" s="635"/>
      <c r="AB135" s="658"/>
      <c r="AC135" s="68"/>
    </row>
    <row r="136" spans="1:29" ht="82.2" customHeight="1">
      <c r="A136" s="206"/>
      <c r="B136" s="210" t="s">
        <v>930</v>
      </c>
      <c r="C136" s="199" t="s">
        <v>933</v>
      </c>
      <c r="D136" s="795"/>
      <c r="E136" s="464" t="s">
        <v>936</v>
      </c>
      <c r="F136" s="464"/>
      <c r="G136" s="402"/>
      <c r="H136" s="202"/>
      <c r="I136" s="202"/>
      <c r="J136" s="202"/>
      <c r="K136" s="209"/>
      <c r="L136" s="209"/>
      <c r="M136" s="637"/>
      <c r="N136" s="168"/>
      <c r="O136" s="168"/>
      <c r="P136" s="168"/>
      <c r="Q136" s="168"/>
      <c r="R136" s="463" t="s">
        <v>7</v>
      </c>
      <c r="S136" s="1057"/>
      <c r="T136" s="1081">
        <v>1</v>
      </c>
      <c r="U136" s="1062">
        <v>1</v>
      </c>
      <c r="V136" s="146"/>
      <c r="X136" s="658"/>
      <c r="Y136" s="635"/>
      <c r="Z136" s="658"/>
      <c r="AA136" s="635"/>
      <c r="AB136" s="658"/>
      <c r="AC136" s="68"/>
    </row>
    <row r="137" spans="1:29" ht="82.2" customHeight="1">
      <c r="A137" s="206"/>
      <c r="B137" s="210" t="s">
        <v>931</v>
      </c>
      <c r="C137" s="199" t="s">
        <v>934</v>
      </c>
      <c r="D137" s="795"/>
      <c r="E137" s="464" t="s">
        <v>936</v>
      </c>
      <c r="F137" s="464"/>
      <c r="G137" s="402"/>
      <c r="H137" s="202"/>
      <c r="I137" s="202"/>
      <c r="J137" s="202"/>
      <c r="K137" s="209"/>
      <c r="L137" s="209"/>
      <c r="M137" s="637"/>
      <c r="N137" s="168"/>
      <c r="O137" s="168"/>
      <c r="P137" s="168"/>
      <c r="Q137" s="168"/>
      <c r="R137" s="463" t="s">
        <v>7</v>
      </c>
      <c r="S137" s="1057"/>
      <c r="T137" s="1081">
        <v>1</v>
      </c>
      <c r="U137" s="1062">
        <v>1</v>
      </c>
      <c r="V137" s="146"/>
      <c r="X137" s="658"/>
      <c r="Y137" s="635"/>
      <c r="Z137" s="658"/>
      <c r="AA137" s="635"/>
      <c r="AB137" s="658"/>
      <c r="AC137" s="68"/>
    </row>
    <row r="138" spans="1:29" ht="147.6">
      <c r="A138" s="206"/>
      <c r="B138" s="210" t="s">
        <v>932</v>
      </c>
      <c r="C138" s="199" t="s">
        <v>935</v>
      </c>
      <c r="D138" s="795"/>
      <c r="E138" s="464" t="s">
        <v>937</v>
      </c>
      <c r="F138" s="464"/>
      <c r="G138" s="402"/>
      <c r="H138" s="202"/>
      <c r="I138" s="202"/>
      <c r="J138" s="202"/>
      <c r="K138" s="209"/>
      <c r="L138" s="209"/>
      <c r="M138" s="637"/>
      <c r="N138" s="168"/>
      <c r="O138" s="168"/>
      <c r="P138" s="168"/>
      <c r="Q138" s="168"/>
      <c r="R138" s="463" t="s">
        <v>7</v>
      </c>
      <c r="S138" s="1057"/>
      <c r="T138" s="1081">
        <v>1</v>
      </c>
      <c r="U138" s="1062">
        <v>1</v>
      </c>
      <c r="V138" s="146"/>
      <c r="X138" s="658"/>
      <c r="Y138" s="635"/>
      <c r="Z138" s="658"/>
      <c r="AA138" s="635"/>
      <c r="AB138" s="658"/>
      <c r="AC138" s="68"/>
    </row>
    <row r="139" spans="1:29" ht="95.4" customHeight="1">
      <c r="A139" s="466"/>
      <c r="B139" s="210" t="s">
        <v>927</v>
      </c>
      <c r="C139" s="199" t="s">
        <v>928</v>
      </c>
      <c r="D139" s="795" t="s">
        <v>665</v>
      </c>
      <c r="E139" s="168" t="s">
        <v>929</v>
      </c>
      <c r="F139" s="168"/>
      <c r="G139" s="402"/>
      <c r="H139" s="202"/>
      <c r="I139" s="202"/>
      <c r="J139" s="202"/>
      <c r="K139" s="168" t="s">
        <v>666</v>
      </c>
      <c r="L139" s="168">
        <v>3.53</v>
      </c>
      <c r="M139" s="637" t="s">
        <v>128</v>
      </c>
      <c r="N139" s="168"/>
      <c r="O139" s="168"/>
      <c r="P139" s="168"/>
      <c r="Q139" s="168"/>
      <c r="R139" s="463" t="s">
        <v>7</v>
      </c>
      <c r="S139" s="1051"/>
      <c r="T139" s="1071">
        <v>1</v>
      </c>
      <c r="U139" s="1062">
        <v>1</v>
      </c>
      <c r="V139" s="146"/>
      <c r="W139" s="649"/>
      <c r="X139" s="658"/>
      <c r="Y139" s="642"/>
      <c r="Z139" s="658"/>
      <c r="AA139" s="635"/>
      <c r="AB139" s="658"/>
      <c r="AC139" s="68"/>
    </row>
    <row r="140" spans="1:29" ht="63" customHeight="1">
      <c r="A140" s="980"/>
      <c r="B140" s="105" t="s">
        <v>1104</v>
      </c>
      <c r="C140" s="868" t="s">
        <v>1019</v>
      </c>
      <c r="D140" s="869"/>
      <c r="E140" s="168" t="s">
        <v>170</v>
      </c>
      <c r="F140" s="168"/>
      <c r="G140" s="402"/>
      <c r="H140" s="202"/>
      <c r="I140" s="202"/>
      <c r="J140" s="202"/>
      <c r="K140" s="866"/>
      <c r="L140" s="700"/>
      <c r="M140" s="741"/>
      <c r="N140" s="712"/>
      <c r="O140" s="712"/>
      <c r="P140" s="712"/>
      <c r="Q140" s="712"/>
      <c r="R140" s="166" t="s">
        <v>8</v>
      </c>
      <c r="S140" s="1051"/>
      <c r="T140" s="1071">
        <v>1</v>
      </c>
      <c r="U140" s="1062">
        <v>1</v>
      </c>
      <c r="V140" s="146"/>
      <c r="W140" s="632"/>
      <c r="X140" s="658"/>
      <c r="Y140" s="642"/>
      <c r="Z140" s="658"/>
      <c r="AA140" s="635"/>
      <c r="AB140" s="658"/>
      <c r="AC140" s="68"/>
    </row>
    <row r="141" spans="1:29" ht="28.8" customHeight="1">
      <c r="A141" s="368" t="s">
        <v>975</v>
      </c>
      <c r="B141" s="240"/>
      <c r="C141" s="260"/>
      <c r="D141" s="809"/>
      <c r="E141" s="247"/>
      <c r="F141" s="247"/>
      <c r="G141" s="617"/>
      <c r="H141" s="617"/>
      <c r="I141" s="617"/>
      <c r="J141" s="617"/>
      <c r="K141" s="247"/>
      <c r="L141" s="769"/>
      <c r="M141" s="684"/>
      <c r="N141" s="732"/>
      <c r="O141" s="684"/>
      <c r="P141" s="684"/>
      <c r="Q141" s="684"/>
      <c r="R141" s="857">
        <v>1</v>
      </c>
      <c r="S141" s="1052"/>
      <c r="T141" s="1072"/>
      <c r="W141" s="1033"/>
      <c r="X141" s="1034"/>
      <c r="Y141" s="1034"/>
      <c r="Z141" s="1034"/>
      <c r="AA141" s="1034"/>
      <c r="AB141" s="1034"/>
      <c r="AC141" s="1034"/>
    </row>
    <row r="142" spans="1:29" ht="27" customHeight="1">
      <c r="A142" s="107" t="s">
        <v>120</v>
      </c>
      <c r="B142" s="157"/>
      <c r="C142" s="36"/>
      <c r="D142" s="810"/>
      <c r="E142" s="250"/>
      <c r="F142" s="250"/>
      <c r="G142" s="617"/>
      <c r="H142" s="617"/>
      <c r="I142" s="617"/>
      <c r="J142" s="617"/>
      <c r="K142" s="250"/>
      <c r="L142" s="703"/>
      <c r="M142" s="684"/>
      <c r="N142" s="732"/>
      <c r="O142" s="684"/>
      <c r="P142" s="684"/>
      <c r="Q142" s="684"/>
      <c r="R142" s="857">
        <v>1</v>
      </c>
      <c r="S142" s="1052"/>
      <c r="T142" s="1096">
        <f>SUM(T143:T188)</f>
        <v>27</v>
      </c>
      <c r="U142" s="1096">
        <f>SUM(U143:U188)</f>
        <v>41</v>
      </c>
      <c r="V142" s="1093"/>
      <c r="X142" s="658"/>
      <c r="Y142" s="635"/>
      <c r="Z142" s="658"/>
      <c r="AA142" s="635"/>
      <c r="AB142" s="658"/>
    </row>
    <row r="143" spans="1:29" ht="79.2" customHeight="1">
      <c r="A143" s="107"/>
      <c r="B143" s="1191" t="s">
        <v>988</v>
      </c>
      <c r="C143" s="65" t="s">
        <v>423</v>
      </c>
      <c r="D143" s="803"/>
      <c r="E143" s="1194">
        <v>10</v>
      </c>
      <c r="F143" s="1248"/>
      <c r="G143" s="1190"/>
      <c r="H143" s="1190"/>
      <c r="I143" s="1190"/>
      <c r="J143" s="1190"/>
      <c r="K143" s="250"/>
      <c r="L143" s="703"/>
      <c r="M143" s="934"/>
      <c r="N143" s="732"/>
      <c r="O143" s="934"/>
      <c r="P143" s="934"/>
      <c r="Q143" s="934"/>
      <c r="R143" s="777" t="s">
        <v>9</v>
      </c>
      <c r="S143" s="241"/>
      <c r="T143" s="1068">
        <v>1</v>
      </c>
      <c r="U143" s="1062">
        <v>1</v>
      </c>
      <c r="X143" s="658"/>
      <c r="Y143" s="635"/>
      <c r="Z143" s="658"/>
      <c r="AA143" s="635"/>
      <c r="AB143" s="658"/>
    </row>
    <row r="144" spans="1:29" ht="79.2" customHeight="1">
      <c r="A144" s="107"/>
      <c r="B144" s="38" t="s">
        <v>989</v>
      </c>
      <c r="C144" s="37" t="s">
        <v>983</v>
      </c>
      <c r="D144" s="800"/>
      <c r="E144" s="47" t="s">
        <v>30</v>
      </c>
      <c r="F144" s="47"/>
      <c r="G144" s="71"/>
      <c r="H144" s="71"/>
      <c r="I144" s="71"/>
      <c r="J144" s="71"/>
      <c r="K144" s="250"/>
      <c r="L144" s="703"/>
      <c r="M144" s="934"/>
      <c r="N144" s="732"/>
      <c r="O144" s="934"/>
      <c r="P144" s="934"/>
      <c r="Q144" s="934"/>
      <c r="R144" s="777" t="s">
        <v>9</v>
      </c>
      <c r="S144" s="241"/>
      <c r="T144" s="1068">
        <v>1</v>
      </c>
      <c r="U144" s="1062">
        <v>1</v>
      </c>
      <c r="X144" s="658"/>
      <c r="Y144" s="635"/>
      <c r="Z144" s="658"/>
      <c r="AA144" s="635"/>
      <c r="AB144" s="658"/>
    </row>
    <row r="145" spans="1:29" ht="47.4" customHeight="1">
      <c r="A145" s="107"/>
      <c r="B145" s="38" t="s">
        <v>990</v>
      </c>
      <c r="C145" s="37" t="s">
        <v>983</v>
      </c>
      <c r="D145" s="800"/>
      <c r="E145" s="47" t="s">
        <v>30</v>
      </c>
      <c r="F145" s="47"/>
      <c r="G145" s="71"/>
      <c r="H145" s="71"/>
      <c r="I145" s="71"/>
      <c r="J145" s="71"/>
      <c r="K145" s="250"/>
      <c r="L145" s="703"/>
      <c r="M145" s="934"/>
      <c r="N145" s="732"/>
      <c r="O145" s="934"/>
      <c r="P145" s="934"/>
      <c r="Q145" s="934"/>
      <c r="R145" s="777" t="s">
        <v>9</v>
      </c>
      <c r="S145" s="241"/>
      <c r="T145" s="1068">
        <v>1</v>
      </c>
      <c r="U145" s="1062">
        <v>1</v>
      </c>
      <c r="X145" s="658"/>
      <c r="Y145" s="635"/>
      <c r="Z145" s="658"/>
      <c r="AA145" s="635"/>
      <c r="AB145" s="658"/>
    </row>
    <row r="146" spans="1:29" ht="67.2" customHeight="1">
      <c r="A146" s="107"/>
      <c r="B146" s="38" t="s">
        <v>991</v>
      </c>
      <c r="C146" s="37" t="s">
        <v>983</v>
      </c>
      <c r="D146" s="800"/>
      <c r="E146" s="47" t="s">
        <v>30</v>
      </c>
      <c r="F146" s="47"/>
      <c r="G146" s="71"/>
      <c r="H146" s="71"/>
      <c r="I146" s="71"/>
      <c r="J146" s="71"/>
      <c r="K146" s="250"/>
      <c r="L146" s="703"/>
      <c r="M146" s="934"/>
      <c r="N146" s="732"/>
      <c r="O146" s="934"/>
      <c r="P146" s="934"/>
      <c r="Q146" s="934"/>
      <c r="R146" s="777" t="s">
        <v>9</v>
      </c>
      <c r="S146" s="241"/>
      <c r="T146" s="1068">
        <v>1</v>
      </c>
      <c r="U146" s="1062">
        <v>1</v>
      </c>
      <c r="X146" s="658"/>
      <c r="Y146" s="635"/>
      <c r="Z146" s="658"/>
      <c r="AA146" s="635"/>
      <c r="AB146" s="658"/>
    </row>
    <row r="147" spans="1:29" ht="61.8" customHeight="1">
      <c r="A147" s="107"/>
      <c r="B147" s="38" t="s">
        <v>992</v>
      </c>
      <c r="C147" s="37" t="s">
        <v>983</v>
      </c>
      <c r="D147" s="800"/>
      <c r="E147" s="47" t="s">
        <v>30</v>
      </c>
      <c r="F147" s="47"/>
      <c r="G147" s="71"/>
      <c r="H147" s="71"/>
      <c r="I147" s="71"/>
      <c r="J147" s="71"/>
      <c r="K147" s="250"/>
      <c r="L147" s="703"/>
      <c r="M147" s="934"/>
      <c r="N147" s="732"/>
      <c r="O147" s="934"/>
      <c r="P147" s="934"/>
      <c r="Q147" s="934"/>
      <c r="R147" s="777" t="s">
        <v>9</v>
      </c>
      <c r="S147" s="241"/>
      <c r="T147" s="1068">
        <v>1</v>
      </c>
      <c r="U147" s="1062">
        <v>1</v>
      </c>
      <c r="X147" s="658"/>
      <c r="Y147" s="635"/>
      <c r="Z147" s="658"/>
      <c r="AA147" s="635"/>
      <c r="AB147" s="658"/>
    </row>
    <row r="148" spans="1:29" ht="86.4" customHeight="1">
      <c r="A148" s="67"/>
      <c r="B148" s="199" t="s">
        <v>157</v>
      </c>
      <c r="C148" s="166" t="s">
        <v>833</v>
      </c>
      <c r="D148" s="795" t="s">
        <v>700</v>
      </c>
      <c r="E148" s="168" t="s">
        <v>35</v>
      </c>
      <c r="F148" s="168"/>
      <c r="G148" s="168"/>
      <c r="H148" s="168"/>
      <c r="I148" s="940"/>
      <c r="J148" s="941"/>
      <c r="K148" s="167" t="s">
        <v>64</v>
      </c>
      <c r="L148" s="167">
        <v>5.84</v>
      </c>
      <c r="M148" s="706"/>
      <c r="N148" s="735" t="s">
        <v>128</v>
      </c>
      <c r="O148" s="702"/>
      <c r="P148" s="168"/>
      <c r="Q148" s="168"/>
      <c r="R148" s="199" t="s">
        <v>16</v>
      </c>
      <c r="S148" s="1050"/>
      <c r="T148" s="1069">
        <v>1</v>
      </c>
      <c r="U148" s="1080">
        <v>1</v>
      </c>
      <c r="V148" s="212"/>
      <c r="W148" s="219"/>
      <c r="X148" s="665"/>
      <c r="Y148" s="666"/>
      <c r="Z148" s="658"/>
      <c r="AA148" s="635"/>
      <c r="AB148" s="658"/>
    </row>
    <row r="149" spans="1:29" ht="74.400000000000006" customHeight="1">
      <c r="A149" s="107"/>
      <c r="B149" s="38" t="s">
        <v>523</v>
      </c>
      <c r="C149" s="37" t="s">
        <v>159</v>
      </c>
      <c r="D149" s="797">
        <v>4</v>
      </c>
      <c r="E149" s="197">
        <v>4</v>
      </c>
      <c r="F149" s="197"/>
      <c r="G149" s="71"/>
      <c r="H149" s="71"/>
      <c r="I149" s="144"/>
      <c r="J149" s="220"/>
      <c r="K149" s="47" t="s">
        <v>64</v>
      </c>
      <c r="L149" s="211">
        <v>4.3499999999999996</v>
      </c>
      <c r="M149" s="637"/>
      <c r="N149" s="729"/>
      <c r="O149" s="736" t="s">
        <v>128</v>
      </c>
      <c r="P149" s="168"/>
      <c r="Q149" s="168"/>
      <c r="R149" s="364" t="s">
        <v>16</v>
      </c>
      <c r="S149" s="241"/>
      <c r="T149" s="1068">
        <v>1</v>
      </c>
      <c r="U149" s="1080">
        <v>1</v>
      </c>
      <c r="V149" s="212"/>
      <c r="W149" s="219"/>
      <c r="X149" s="665"/>
      <c r="Y149" s="666"/>
      <c r="Z149" s="658"/>
      <c r="AA149" s="635"/>
      <c r="AB149" s="658"/>
    </row>
    <row r="150" spans="1:29" ht="69" customHeight="1">
      <c r="A150" s="107"/>
      <c r="B150" s="609" t="s">
        <v>555</v>
      </c>
      <c r="C150" s="37" t="s">
        <v>159</v>
      </c>
      <c r="D150" s="796">
        <v>4</v>
      </c>
      <c r="E150" s="196">
        <v>4</v>
      </c>
      <c r="F150" s="196"/>
      <c r="G150" s="606"/>
      <c r="H150" s="606"/>
      <c r="I150" s="142"/>
      <c r="J150" s="606"/>
      <c r="K150" s="47" t="s">
        <v>64</v>
      </c>
      <c r="L150" s="211">
        <v>4.42</v>
      </c>
      <c r="M150" s="637"/>
      <c r="N150" s="638"/>
      <c r="O150" s="736" t="s">
        <v>128</v>
      </c>
      <c r="P150" s="209"/>
      <c r="Q150" s="209"/>
      <c r="R150" s="364" t="s">
        <v>16</v>
      </c>
      <c r="S150" s="241"/>
      <c r="T150" s="1068">
        <v>1</v>
      </c>
      <c r="U150" s="1062">
        <v>1</v>
      </c>
      <c r="W150" s="54"/>
      <c r="X150" s="658"/>
      <c r="Y150" s="635"/>
      <c r="Z150" s="658"/>
      <c r="AA150" s="635"/>
      <c r="AB150" s="658"/>
    </row>
    <row r="151" spans="1:29" s="163" customFormat="1" ht="86.4" customHeight="1">
      <c r="A151" s="107"/>
      <c r="B151" s="44" t="s">
        <v>834</v>
      </c>
      <c r="C151" s="37" t="s">
        <v>835</v>
      </c>
      <c r="D151" s="807" t="s">
        <v>30</v>
      </c>
      <c r="E151" s="222" t="s">
        <v>30</v>
      </c>
      <c r="F151" s="222"/>
      <c r="G151" s="168"/>
      <c r="H151" s="168"/>
      <c r="I151" s="633"/>
      <c r="J151" s="168"/>
      <c r="K151" s="167" t="s">
        <v>64</v>
      </c>
      <c r="L151" s="211" t="s">
        <v>699</v>
      </c>
      <c r="M151" s="637"/>
      <c r="N151" s="729"/>
      <c r="O151" s="736" t="s">
        <v>128</v>
      </c>
      <c r="P151" s="167"/>
      <c r="Q151" s="167"/>
      <c r="R151" s="364" t="s">
        <v>16</v>
      </c>
      <c r="S151" s="241"/>
      <c r="T151" s="1068">
        <v>1</v>
      </c>
      <c r="U151" s="1075">
        <v>1</v>
      </c>
      <c r="W151" s="221"/>
      <c r="X151" s="658"/>
      <c r="Y151" s="635"/>
      <c r="Z151" s="658"/>
      <c r="AA151" s="635"/>
      <c r="AB151" s="658"/>
    </row>
    <row r="152" spans="1:29" ht="67.8" customHeight="1">
      <c r="A152" s="95"/>
      <c r="B152" s="784" t="s">
        <v>574</v>
      </c>
      <c r="C152" s="37" t="s">
        <v>203</v>
      </c>
      <c r="D152" s="803" t="s">
        <v>30</v>
      </c>
      <c r="E152" s="779" t="s">
        <v>30</v>
      </c>
      <c r="F152" s="1248"/>
      <c r="G152" s="606"/>
      <c r="H152" s="606"/>
      <c r="I152" s="606"/>
      <c r="J152" s="606"/>
      <c r="K152" s="47" t="s">
        <v>64</v>
      </c>
      <c r="L152" s="211" t="s">
        <v>737</v>
      </c>
      <c r="M152" s="637"/>
      <c r="N152" s="638"/>
      <c r="O152" s="706" t="s">
        <v>128</v>
      </c>
      <c r="P152" s="211"/>
      <c r="Q152" s="211"/>
      <c r="R152" s="38" t="s">
        <v>6</v>
      </c>
      <c r="S152" s="241"/>
      <c r="T152" s="1068">
        <v>1</v>
      </c>
      <c r="U152" s="1062">
        <v>1</v>
      </c>
      <c r="W152" s="54"/>
      <c r="X152" s="658"/>
      <c r="Y152" s="635"/>
      <c r="Z152" s="658"/>
      <c r="AA152" s="635"/>
      <c r="AB152" s="658"/>
    </row>
    <row r="153" spans="1:29" ht="72.599999999999994" customHeight="1">
      <c r="A153" s="107"/>
      <c r="B153" s="784"/>
      <c r="C153" s="37" t="s">
        <v>203</v>
      </c>
      <c r="D153" s="800" t="s">
        <v>32</v>
      </c>
      <c r="E153" s="47" t="s">
        <v>32</v>
      </c>
      <c r="F153" s="47"/>
      <c r="G153" s="71"/>
      <c r="H153" s="71"/>
      <c r="I153" s="71"/>
      <c r="J153" s="71"/>
      <c r="K153" s="47" t="s">
        <v>64</v>
      </c>
      <c r="L153" s="211" t="s">
        <v>706</v>
      </c>
      <c r="M153" s="637" t="s">
        <v>128</v>
      </c>
      <c r="N153" s="729"/>
      <c r="O153" s="167"/>
      <c r="P153" s="167"/>
      <c r="Q153" s="167"/>
      <c r="R153" s="38" t="s">
        <v>8</v>
      </c>
      <c r="S153" s="241"/>
      <c r="T153" s="1068"/>
      <c r="W153" s="54"/>
      <c r="X153" s="658"/>
      <c r="Y153" s="635"/>
      <c r="Z153" s="658"/>
      <c r="AA153" s="635"/>
      <c r="AB153" s="658"/>
    </row>
    <row r="154" spans="1:29" ht="90" customHeight="1">
      <c r="A154" s="107"/>
      <c r="B154" s="784"/>
      <c r="C154" s="37" t="s">
        <v>318</v>
      </c>
      <c r="D154" s="800" t="s">
        <v>35</v>
      </c>
      <c r="E154" s="47" t="s">
        <v>35</v>
      </c>
      <c r="F154" s="47"/>
      <c r="G154" s="75"/>
      <c r="H154" s="75"/>
      <c r="I154" s="75"/>
      <c r="J154" s="75"/>
      <c r="K154" s="47" t="s">
        <v>613</v>
      </c>
      <c r="L154" s="167" t="s">
        <v>35</v>
      </c>
      <c r="M154" s="637"/>
      <c r="N154" s="735" t="s">
        <v>128</v>
      </c>
      <c r="O154" s="167"/>
      <c r="P154" s="167"/>
      <c r="Q154" s="167"/>
      <c r="R154" s="199" t="s">
        <v>39</v>
      </c>
      <c r="S154" s="1050"/>
      <c r="T154" s="1069"/>
      <c r="W154" s="54"/>
      <c r="X154" s="658"/>
      <c r="Y154" s="635"/>
      <c r="Z154" s="658"/>
      <c r="AA154" s="635"/>
      <c r="AB154" s="658"/>
    </row>
    <row r="155" spans="1:29" ht="64.8" customHeight="1">
      <c r="A155" s="67"/>
      <c r="B155" s="1224"/>
      <c r="C155" s="37" t="s">
        <v>393</v>
      </c>
      <c r="D155" s="795" t="s">
        <v>151</v>
      </c>
      <c r="E155" s="71" t="s">
        <v>151</v>
      </c>
      <c r="F155" s="71"/>
      <c r="G155" s="404"/>
      <c r="H155" s="404"/>
      <c r="I155" s="405"/>
      <c r="J155" s="404"/>
      <c r="K155" s="71" t="s">
        <v>64</v>
      </c>
      <c r="L155" s="168" t="s">
        <v>151</v>
      </c>
      <c r="M155" s="637"/>
      <c r="N155" s="735" t="s">
        <v>128</v>
      </c>
      <c r="O155" s="385"/>
      <c r="P155" s="385"/>
      <c r="Q155" s="385"/>
      <c r="R155" s="38" t="s">
        <v>11</v>
      </c>
      <c r="S155" s="241"/>
      <c r="T155" s="1068"/>
      <c r="U155" s="1062">
        <v>1</v>
      </c>
      <c r="W155" s="54"/>
      <c r="X155" s="658"/>
      <c r="Y155" s="635"/>
      <c r="Z155" s="658"/>
      <c r="AA155" s="635"/>
      <c r="AB155" s="658"/>
    </row>
    <row r="156" spans="1:29" ht="69.599999999999994" customHeight="1">
      <c r="A156" s="107"/>
      <c r="B156" s="1187" t="s">
        <v>574</v>
      </c>
      <c r="C156" s="65" t="s">
        <v>390</v>
      </c>
      <c r="D156" s="396" t="s">
        <v>329</v>
      </c>
      <c r="E156" s="906" t="s">
        <v>329</v>
      </c>
      <c r="F156" s="1244"/>
      <c r="G156" s="223"/>
      <c r="H156" s="223"/>
      <c r="I156" s="223"/>
      <c r="J156" s="223"/>
      <c r="K156" s="71" t="s">
        <v>64</v>
      </c>
      <c r="L156" s="209" t="s">
        <v>329</v>
      </c>
      <c r="M156" s="637"/>
      <c r="N156" s="735" t="s">
        <v>128</v>
      </c>
      <c r="O156" s="743"/>
      <c r="P156" s="743"/>
      <c r="Q156" s="743"/>
      <c r="R156" s="1109" t="s">
        <v>11</v>
      </c>
      <c r="S156" s="241"/>
      <c r="T156" s="1068"/>
      <c r="U156" s="1062">
        <v>1</v>
      </c>
      <c r="W156" s="54"/>
      <c r="X156" s="658"/>
      <c r="Y156" s="635"/>
      <c r="Z156" s="658"/>
      <c r="AA156" s="635"/>
      <c r="AB156" s="658"/>
    </row>
    <row r="157" spans="1:29" ht="51.75" customHeight="1">
      <c r="A157" s="107"/>
      <c r="B157" s="784"/>
      <c r="C157" s="38" t="s">
        <v>441</v>
      </c>
      <c r="D157" s="811" t="s">
        <v>32</v>
      </c>
      <c r="E157" s="47" t="s">
        <v>32</v>
      </c>
      <c r="F157" s="47"/>
      <c r="G157" s="71"/>
      <c r="H157" s="71"/>
      <c r="I157" s="71"/>
      <c r="J157" s="71"/>
      <c r="K157" s="766" t="s">
        <v>37</v>
      </c>
      <c r="L157" s="764" t="s">
        <v>748</v>
      </c>
      <c r="M157" s="706" t="s">
        <v>128</v>
      </c>
      <c r="N157" s="729"/>
      <c r="O157" s="167"/>
      <c r="P157" s="167"/>
      <c r="Q157" s="167"/>
      <c r="R157" s="38" t="s">
        <v>14</v>
      </c>
      <c r="S157" s="241"/>
      <c r="T157" s="1068"/>
      <c r="W157" s="54"/>
      <c r="X157" s="658"/>
      <c r="Y157" s="635"/>
      <c r="Z157" s="658"/>
      <c r="AA157" s="635"/>
      <c r="AB157" s="658"/>
    </row>
    <row r="158" spans="1:29" ht="60" customHeight="1">
      <c r="A158" s="107"/>
      <c r="B158" s="80"/>
      <c r="C158" s="159" t="s">
        <v>462</v>
      </c>
      <c r="D158" s="803" t="s">
        <v>32</v>
      </c>
      <c r="E158" s="247" t="s">
        <v>32</v>
      </c>
      <c r="F158" s="247"/>
      <c r="G158" s="402"/>
      <c r="H158" s="757"/>
      <c r="I158" s="757"/>
      <c r="J158" s="757"/>
      <c r="K158" s="757" t="s">
        <v>591</v>
      </c>
      <c r="L158" s="209" t="s">
        <v>721</v>
      </c>
      <c r="M158" s="706" t="s">
        <v>128</v>
      </c>
      <c r="N158" s="729"/>
      <c r="O158" s="167"/>
      <c r="P158" s="167"/>
      <c r="Q158" s="167"/>
      <c r="R158" s="38" t="s">
        <v>17</v>
      </c>
      <c r="S158" s="241"/>
      <c r="T158" s="1068"/>
      <c r="U158" s="1062">
        <v>1</v>
      </c>
      <c r="W158" s="54"/>
      <c r="X158" s="658"/>
      <c r="Y158" s="635"/>
      <c r="Z158" s="658"/>
      <c r="AA158" s="635"/>
      <c r="AB158" s="658"/>
    </row>
    <row r="159" spans="1:29" ht="71.400000000000006" customHeight="1">
      <c r="A159" s="107"/>
      <c r="B159" s="77"/>
      <c r="C159" s="76" t="s">
        <v>203</v>
      </c>
      <c r="D159" s="800" t="s">
        <v>35</v>
      </c>
      <c r="E159" s="47" t="s">
        <v>35</v>
      </c>
      <c r="F159" s="47"/>
      <c r="G159" s="47"/>
      <c r="H159" s="47"/>
      <c r="I159" s="83"/>
      <c r="J159" s="83"/>
      <c r="K159" s="47" t="s">
        <v>667</v>
      </c>
      <c r="L159" s="167" t="s">
        <v>35</v>
      </c>
      <c r="M159" s="637"/>
      <c r="N159" s="706" t="s">
        <v>128</v>
      </c>
      <c r="O159" s="167"/>
      <c r="P159" s="167"/>
      <c r="Q159" s="167"/>
      <c r="R159" s="84" t="s">
        <v>15</v>
      </c>
      <c r="S159" s="1055"/>
      <c r="T159" s="1077"/>
      <c r="W159" s="54"/>
      <c r="X159" s="658"/>
      <c r="Y159" s="635"/>
      <c r="Z159" s="658"/>
      <c r="AA159" s="635"/>
      <c r="AB159" s="658"/>
      <c r="AC159" s="68"/>
    </row>
    <row r="160" spans="1:29" ht="80.400000000000006" customHeight="1">
      <c r="A160" s="107"/>
      <c r="B160" s="82" t="s">
        <v>940</v>
      </c>
      <c r="C160" s="65" t="s">
        <v>941</v>
      </c>
      <c r="D160" s="803"/>
      <c r="E160" s="911" t="s">
        <v>926</v>
      </c>
      <c r="F160" s="1248"/>
      <c r="G160" s="911"/>
      <c r="H160" s="911"/>
      <c r="I160" s="823"/>
      <c r="J160" s="823"/>
      <c r="K160" s="911"/>
      <c r="L160" s="912"/>
      <c r="M160" s="637"/>
      <c r="N160" s="637"/>
      <c r="O160" s="912"/>
      <c r="P160" s="912"/>
      <c r="Q160" s="912"/>
      <c r="R160" s="609" t="s">
        <v>7</v>
      </c>
      <c r="S160" s="241"/>
      <c r="T160" s="1068">
        <v>1</v>
      </c>
      <c r="U160" s="1062">
        <v>1</v>
      </c>
      <c r="W160" s="54"/>
      <c r="X160" s="658"/>
      <c r="Y160" s="635"/>
      <c r="Z160" s="658"/>
      <c r="AA160" s="635"/>
      <c r="AB160" s="658"/>
      <c r="AC160" s="68"/>
    </row>
    <row r="161" spans="1:29" ht="130.19999999999999" customHeight="1">
      <c r="A161" s="115"/>
      <c r="B161" s="986" t="s">
        <v>1017</v>
      </c>
      <c r="C161" s="148" t="s">
        <v>1018</v>
      </c>
      <c r="D161" s="800"/>
      <c r="E161" s="47" t="s">
        <v>37</v>
      </c>
      <c r="F161" s="47"/>
      <c r="G161" s="402"/>
      <c r="H161" s="71"/>
      <c r="I161" s="71"/>
      <c r="J161" s="71"/>
      <c r="K161" s="71"/>
      <c r="L161" s="168"/>
      <c r="M161" s="706"/>
      <c r="N161" s="729"/>
      <c r="O161" s="167"/>
      <c r="P161" s="167"/>
      <c r="Q161" s="167"/>
      <c r="R161" s="38" t="s">
        <v>8</v>
      </c>
      <c r="S161" s="241"/>
      <c r="T161" s="1068">
        <v>1</v>
      </c>
      <c r="U161" s="1062">
        <v>1</v>
      </c>
      <c r="W161" s="54"/>
      <c r="X161" s="658"/>
      <c r="Y161" s="635"/>
      <c r="Z161" s="658"/>
      <c r="AA161" s="635"/>
      <c r="AB161" s="658"/>
      <c r="AC161" s="68"/>
    </row>
    <row r="162" spans="1:29" ht="99.6" customHeight="1">
      <c r="A162" s="107"/>
      <c r="B162" s="82" t="s">
        <v>944</v>
      </c>
      <c r="C162" s="65" t="s">
        <v>945</v>
      </c>
      <c r="D162" s="803"/>
      <c r="E162" s="917" t="s">
        <v>35</v>
      </c>
      <c r="F162" s="1248"/>
      <c r="G162" s="917"/>
      <c r="H162" s="917"/>
      <c r="I162" s="823"/>
      <c r="J162" s="823"/>
      <c r="K162" s="917"/>
      <c r="L162" s="920"/>
      <c r="M162" s="637"/>
      <c r="N162" s="637"/>
      <c r="O162" s="920"/>
      <c r="P162" s="920"/>
      <c r="Q162" s="920"/>
      <c r="R162" s="1108" t="s">
        <v>7</v>
      </c>
      <c r="S162" s="241"/>
      <c r="T162" s="1068">
        <v>1</v>
      </c>
      <c r="U162" s="1062">
        <v>1</v>
      </c>
      <c r="W162" s="54"/>
      <c r="X162" s="658"/>
      <c r="Y162" s="635"/>
      <c r="Z162" s="658"/>
      <c r="AA162" s="635"/>
      <c r="AB162" s="658"/>
      <c r="AC162" s="68"/>
    </row>
    <row r="163" spans="1:29" ht="106.8" customHeight="1">
      <c r="A163" s="107"/>
      <c r="B163" s="944" t="s">
        <v>1113</v>
      </c>
      <c r="C163" s="65" t="s">
        <v>919</v>
      </c>
      <c r="D163" s="803"/>
      <c r="E163" s="911" t="s">
        <v>920</v>
      </c>
      <c r="F163" s="1248"/>
      <c r="G163" s="911"/>
      <c r="H163" s="911"/>
      <c r="I163" s="823"/>
      <c r="J163" s="823"/>
      <c r="K163" s="911"/>
      <c r="L163" s="912"/>
      <c r="M163" s="637"/>
      <c r="N163" s="637"/>
      <c r="O163" s="912"/>
      <c r="P163" s="912"/>
      <c r="Q163" s="912"/>
      <c r="R163" s="1252" t="s">
        <v>7</v>
      </c>
      <c r="S163" s="241"/>
      <c r="T163" s="1068">
        <v>1</v>
      </c>
      <c r="U163" s="1062">
        <v>1</v>
      </c>
      <c r="W163" s="54"/>
      <c r="X163" s="658"/>
      <c r="Y163" s="635"/>
      <c r="Z163" s="658"/>
      <c r="AA163" s="635"/>
      <c r="AB163" s="658"/>
      <c r="AC163" s="68"/>
    </row>
    <row r="164" spans="1:29" ht="100.2" customHeight="1">
      <c r="A164" s="95"/>
      <c r="B164" s="38" t="s">
        <v>296</v>
      </c>
      <c r="C164" s="37" t="s">
        <v>297</v>
      </c>
      <c r="D164" s="800" t="s">
        <v>298</v>
      </c>
      <c r="E164" s="47" t="s">
        <v>955</v>
      </c>
      <c r="F164" s="47"/>
      <c r="G164" s="71"/>
      <c r="H164" s="71"/>
      <c r="I164" s="71"/>
      <c r="J164" s="71"/>
      <c r="K164" s="47" t="s">
        <v>617</v>
      </c>
      <c r="L164" s="211" t="s">
        <v>717</v>
      </c>
      <c r="M164" s="637"/>
      <c r="N164" s="637" t="s">
        <v>128</v>
      </c>
      <c r="O164" s="167"/>
      <c r="P164" s="167"/>
      <c r="Q164" s="167"/>
      <c r="R164" s="38" t="s">
        <v>18</v>
      </c>
      <c r="S164" s="241"/>
      <c r="T164" s="1068">
        <v>1</v>
      </c>
      <c r="U164" s="1062">
        <v>1</v>
      </c>
      <c r="W164" s="54"/>
      <c r="X164" s="658"/>
      <c r="Y164" s="635"/>
      <c r="Z164" s="658"/>
      <c r="AA164" s="635"/>
      <c r="AB164" s="658"/>
    </row>
    <row r="165" spans="1:29" s="163" customFormat="1" ht="51.6" customHeight="1">
      <c r="A165" s="422"/>
      <c r="B165" s="364" t="s">
        <v>539</v>
      </c>
      <c r="C165" s="210" t="s">
        <v>540</v>
      </c>
      <c r="D165" s="803" t="s">
        <v>30</v>
      </c>
      <c r="E165" s="692" t="s">
        <v>30</v>
      </c>
      <c r="F165" s="692"/>
      <c r="G165" s="824"/>
      <c r="H165" s="209"/>
      <c r="I165" s="209"/>
      <c r="J165" s="209"/>
      <c r="K165" s="209" t="s">
        <v>64</v>
      </c>
      <c r="L165" s="209" t="s">
        <v>35</v>
      </c>
      <c r="M165" s="637"/>
      <c r="N165" s="638"/>
      <c r="O165" s="637" t="s">
        <v>128</v>
      </c>
      <c r="P165" s="211"/>
      <c r="Q165" s="211"/>
      <c r="R165" s="358" t="s">
        <v>17</v>
      </c>
      <c r="S165" s="1050"/>
      <c r="T165" s="1069">
        <v>1</v>
      </c>
      <c r="U165" s="1075">
        <v>1</v>
      </c>
      <c r="W165" s="221"/>
      <c r="X165" s="658"/>
      <c r="Y165" s="635"/>
      <c r="Z165" s="658"/>
      <c r="AA165" s="635"/>
      <c r="AB165" s="658"/>
    </row>
    <row r="166" spans="1:29" ht="50.4" customHeight="1">
      <c r="A166" s="233"/>
      <c r="B166" s="276"/>
      <c r="C166" s="37" t="s">
        <v>267</v>
      </c>
      <c r="D166" s="800" t="s">
        <v>36</v>
      </c>
      <c r="E166" s="47" t="s">
        <v>36</v>
      </c>
      <c r="F166" s="47"/>
      <c r="G166" s="71"/>
      <c r="H166" s="71"/>
      <c r="I166" s="71"/>
      <c r="J166" s="89">
        <v>5000</v>
      </c>
      <c r="K166" s="47" t="s">
        <v>41</v>
      </c>
      <c r="L166" s="167" t="s">
        <v>36</v>
      </c>
      <c r="M166" s="637"/>
      <c r="N166" s="735" t="s">
        <v>128</v>
      </c>
      <c r="O166" s="167"/>
      <c r="P166" s="167"/>
      <c r="Q166" s="473">
        <v>5000</v>
      </c>
      <c r="R166" s="38" t="s">
        <v>13</v>
      </c>
      <c r="S166" s="241"/>
      <c r="T166" s="1068"/>
      <c r="U166" s="1062">
        <v>1</v>
      </c>
      <c r="W166" s="54"/>
      <c r="X166" s="658"/>
      <c r="Y166" s="635"/>
      <c r="Z166" s="658"/>
      <c r="AA166" s="635"/>
      <c r="AB166" s="658"/>
    </row>
    <row r="167" spans="1:29" ht="57.6" customHeight="1">
      <c r="A167" s="107"/>
      <c r="B167" s="276"/>
      <c r="C167" s="37" t="s">
        <v>226</v>
      </c>
      <c r="D167" s="800" t="s">
        <v>35</v>
      </c>
      <c r="E167" s="47" t="s">
        <v>32</v>
      </c>
      <c r="F167" s="47"/>
      <c r="G167" s="71"/>
      <c r="H167" s="71"/>
      <c r="I167" s="71"/>
      <c r="J167" s="71"/>
      <c r="K167" s="47" t="s">
        <v>64</v>
      </c>
      <c r="L167" s="211" t="s">
        <v>35</v>
      </c>
      <c r="M167" s="637"/>
      <c r="N167" s="735" t="s">
        <v>128</v>
      </c>
      <c r="O167" s="167"/>
      <c r="P167" s="167"/>
      <c r="Q167" s="167"/>
      <c r="R167" s="38" t="s">
        <v>8</v>
      </c>
      <c r="S167" s="241"/>
      <c r="T167" s="1068"/>
      <c r="U167" s="1062">
        <v>1</v>
      </c>
      <c r="W167" s="54"/>
      <c r="X167" s="658"/>
      <c r="Y167" s="635"/>
      <c r="Z167" s="658"/>
      <c r="AA167" s="635"/>
      <c r="AB167" s="658"/>
    </row>
    <row r="168" spans="1:29" ht="76.8" customHeight="1">
      <c r="A168" s="67"/>
      <c r="B168" s="358"/>
      <c r="C168" s="160" t="s">
        <v>546</v>
      </c>
      <c r="D168" s="803" t="s">
        <v>299</v>
      </c>
      <c r="E168" s="779" t="s">
        <v>956</v>
      </c>
      <c r="F168" s="1248"/>
      <c r="G168" s="606"/>
      <c r="H168" s="606"/>
      <c r="I168" s="606"/>
      <c r="J168" s="606"/>
      <c r="K168" s="611" t="s">
        <v>64</v>
      </c>
      <c r="L168" s="211" t="s">
        <v>36</v>
      </c>
      <c r="M168" s="637"/>
      <c r="N168" s="637" t="s">
        <v>128</v>
      </c>
      <c r="O168" s="211"/>
      <c r="P168" s="211"/>
      <c r="Q168" s="211"/>
      <c r="R168" s="38" t="s">
        <v>18</v>
      </c>
      <c r="S168" s="241"/>
      <c r="T168" s="1068"/>
      <c r="U168" s="1062">
        <v>1</v>
      </c>
      <c r="W168" s="54"/>
      <c r="X168" s="658"/>
      <c r="Y168" s="635"/>
      <c r="Z168" s="658"/>
      <c r="AA168" s="635"/>
      <c r="AB168" s="658"/>
    </row>
    <row r="169" spans="1:29" ht="82.2" customHeight="1">
      <c r="A169" s="107"/>
      <c r="B169" s="364" t="s">
        <v>539</v>
      </c>
      <c r="C169" s="37" t="s">
        <v>421</v>
      </c>
      <c r="D169" s="800" t="s">
        <v>35</v>
      </c>
      <c r="E169" s="47" t="s">
        <v>35</v>
      </c>
      <c r="F169" s="47"/>
      <c r="G169" s="71"/>
      <c r="H169" s="71"/>
      <c r="I169" s="74"/>
      <c r="J169" s="71"/>
      <c r="K169" s="762" t="s">
        <v>668</v>
      </c>
      <c r="L169" s="167" t="s">
        <v>35</v>
      </c>
      <c r="M169" s="167"/>
      <c r="N169" s="706" t="s">
        <v>128</v>
      </c>
      <c r="O169" s="167"/>
      <c r="P169" s="167"/>
      <c r="Q169" s="167"/>
      <c r="R169" s="38" t="s">
        <v>15</v>
      </c>
      <c r="S169" s="241"/>
      <c r="T169" s="1068"/>
      <c r="U169" s="1062">
        <v>1</v>
      </c>
      <c r="W169" s="54"/>
      <c r="X169" s="658"/>
      <c r="Y169" s="635"/>
      <c r="Z169" s="658"/>
      <c r="AA169" s="635"/>
      <c r="AB169" s="658"/>
    </row>
    <row r="170" spans="1:29" ht="55.2" customHeight="1">
      <c r="A170" s="107"/>
      <c r="B170" s="276"/>
      <c r="C170" s="65" t="s">
        <v>282</v>
      </c>
      <c r="D170" s="803" t="s">
        <v>151</v>
      </c>
      <c r="E170" s="906" t="s">
        <v>151</v>
      </c>
      <c r="F170" s="1244"/>
      <c r="G170" s="606"/>
      <c r="H170" s="606"/>
      <c r="I170" s="92"/>
      <c r="J170" s="606"/>
      <c r="K170" s="47" t="s">
        <v>64</v>
      </c>
      <c r="L170" s="211" t="s">
        <v>151</v>
      </c>
      <c r="M170" s="637"/>
      <c r="N170" s="706" t="s">
        <v>128</v>
      </c>
      <c r="O170" s="211"/>
      <c r="P170" s="211"/>
      <c r="Q170" s="211"/>
      <c r="R170" s="61" t="s">
        <v>11</v>
      </c>
      <c r="S170" s="260"/>
      <c r="T170" s="1070"/>
      <c r="U170" s="1062">
        <v>1</v>
      </c>
      <c r="W170" s="54"/>
      <c r="X170" s="658"/>
      <c r="Y170" s="635"/>
      <c r="Z170" s="658"/>
      <c r="AA170" s="635"/>
      <c r="AB170" s="658"/>
    </row>
    <row r="171" spans="1:29" ht="49.8" customHeight="1">
      <c r="A171" s="107"/>
      <c r="B171" s="276"/>
      <c r="C171" s="65" t="s">
        <v>565</v>
      </c>
      <c r="D171" s="803" t="s">
        <v>329</v>
      </c>
      <c r="E171" s="906" t="s">
        <v>329</v>
      </c>
      <c r="F171" s="1244"/>
      <c r="G171" s="606"/>
      <c r="H171" s="606"/>
      <c r="I171" s="92"/>
      <c r="J171" s="606"/>
      <c r="K171" s="47" t="s">
        <v>64</v>
      </c>
      <c r="L171" s="211" t="s">
        <v>331</v>
      </c>
      <c r="M171" s="706" t="s">
        <v>128</v>
      </c>
      <c r="N171" s="638"/>
      <c r="O171" s="211"/>
      <c r="P171" s="211"/>
      <c r="Q171" s="211"/>
      <c r="R171" s="61" t="s">
        <v>11</v>
      </c>
      <c r="S171" s="260"/>
      <c r="T171" s="1070"/>
      <c r="U171" s="1062">
        <v>1</v>
      </c>
      <c r="W171" s="54"/>
      <c r="X171" s="658"/>
      <c r="Y171" s="635"/>
      <c r="Z171" s="658"/>
      <c r="AA171" s="635"/>
      <c r="AB171" s="658"/>
    </row>
    <row r="172" spans="1:29" ht="39" customHeight="1">
      <c r="A172" s="107"/>
      <c r="B172" s="276"/>
      <c r="C172" s="609" t="s">
        <v>282</v>
      </c>
      <c r="D172" s="803" t="s">
        <v>36</v>
      </c>
      <c r="E172" s="779" t="s">
        <v>36</v>
      </c>
      <c r="F172" s="1248"/>
      <c r="G172" s="606"/>
      <c r="H172" s="606"/>
      <c r="I172" s="606"/>
      <c r="J172" s="606"/>
      <c r="K172" s="611" t="s">
        <v>41</v>
      </c>
      <c r="L172" s="211" t="s">
        <v>36</v>
      </c>
      <c r="M172" s="637"/>
      <c r="N172" s="706" t="s">
        <v>128</v>
      </c>
      <c r="O172" s="211"/>
      <c r="P172" s="211"/>
      <c r="Q172" s="211"/>
      <c r="R172" s="609" t="s">
        <v>14</v>
      </c>
      <c r="S172" s="241"/>
      <c r="T172" s="1068"/>
      <c r="W172" s="54"/>
      <c r="X172" s="658"/>
      <c r="Y172" s="635"/>
      <c r="Z172" s="658"/>
      <c r="AA172" s="635"/>
      <c r="AB172" s="658"/>
    </row>
    <row r="173" spans="1:29" ht="50.4" customHeight="1">
      <c r="A173" s="107"/>
      <c r="B173" s="276"/>
      <c r="C173" s="65" t="s">
        <v>379</v>
      </c>
      <c r="D173" s="803" t="s">
        <v>30</v>
      </c>
      <c r="E173" s="779" t="s">
        <v>30</v>
      </c>
      <c r="F173" s="1248"/>
      <c r="G173" s="606"/>
      <c r="H173" s="606"/>
      <c r="I173" s="606"/>
      <c r="J173" s="606"/>
      <c r="K173" s="611" t="s">
        <v>43</v>
      </c>
      <c r="L173" s="211" t="s">
        <v>35</v>
      </c>
      <c r="M173" s="637"/>
      <c r="N173" s="638"/>
      <c r="O173" s="706" t="s">
        <v>128</v>
      </c>
      <c r="P173" s="211"/>
      <c r="Q173" s="211"/>
      <c r="R173" s="358" t="s">
        <v>5</v>
      </c>
      <c r="S173" s="1050"/>
      <c r="T173" s="1069"/>
      <c r="U173" s="1082">
        <v>1</v>
      </c>
      <c r="W173" s="54"/>
      <c r="X173" s="658"/>
      <c r="Y173" s="635"/>
      <c r="Z173" s="658"/>
      <c r="AA173" s="635"/>
      <c r="AB173" s="658"/>
    </row>
    <row r="174" spans="1:29" ht="73.8" customHeight="1">
      <c r="A174" s="107"/>
      <c r="B174" s="358"/>
      <c r="C174" s="37" t="s">
        <v>192</v>
      </c>
      <c r="D174" s="800" t="s">
        <v>42</v>
      </c>
      <c r="E174" s="47" t="s">
        <v>42</v>
      </c>
      <c r="F174" s="47"/>
      <c r="G174" s="71"/>
      <c r="H174" s="71"/>
      <c r="I174" s="71"/>
      <c r="J174" s="71"/>
      <c r="K174" s="47" t="s">
        <v>42</v>
      </c>
      <c r="L174" s="167" t="s">
        <v>42</v>
      </c>
      <c r="M174" s="167"/>
      <c r="N174" s="706" t="s">
        <v>128</v>
      </c>
      <c r="O174" s="167"/>
      <c r="P174" s="167"/>
      <c r="Q174" s="167"/>
      <c r="R174" s="38" t="s">
        <v>4</v>
      </c>
      <c r="S174" s="241"/>
      <c r="T174" s="1068"/>
      <c r="U174" s="1082">
        <v>1</v>
      </c>
      <c r="W174" s="54"/>
      <c r="X174" s="658"/>
      <c r="Y174" s="635"/>
      <c r="Z174" s="658"/>
      <c r="AA174" s="635"/>
      <c r="AB174" s="658"/>
    </row>
    <row r="175" spans="1:29" ht="48" customHeight="1">
      <c r="A175" s="107"/>
      <c r="B175" s="616" t="s">
        <v>149</v>
      </c>
      <c r="C175" s="37" t="s">
        <v>150</v>
      </c>
      <c r="D175" s="800" t="s">
        <v>151</v>
      </c>
      <c r="E175" s="47" t="s">
        <v>56</v>
      </c>
      <c r="F175" s="47"/>
      <c r="G175" s="71"/>
      <c r="H175" s="71"/>
      <c r="I175" s="71"/>
      <c r="J175" s="71"/>
      <c r="K175" s="47" t="s">
        <v>64</v>
      </c>
      <c r="L175" s="167" t="s">
        <v>151</v>
      </c>
      <c r="M175" s="637"/>
      <c r="N175" s="706" t="s">
        <v>128</v>
      </c>
      <c r="O175" s="167"/>
      <c r="P175" s="167"/>
      <c r="Q175" s="167"/>
      <c r="R175" s="199" t="s">
        <v>16</v>
      </c>
      <c r="S175" s="241"/>
      <c r="T175" s="1068">
        <v>1</v>
      </c>
      <c r="U175" s="1082">
        <v>1</v>
      </c>
      <c r="W175" s="54"/>
      <c r="X175" s="658"/>
      <c r="Y175" s="658"/>
      <c r="Z175" s="658"/>
      <c r="AA175" s="635"/>
      <c r="AB175" s="658"/>
    </row>
    <row r="176" spans="1:29" ht="84" customHeight="1">
      <c r="A176" s="67"/>
      <c r="B176" s="1225" t="s">
        <v>984</v>
      </c>
      <c r="C176" s="44" t="s">
        <v>840</v>
      </c>
      <c r="D176" s="869"/>
      <c r="E176" s="102">
        <v>1</v>
      </c>
      <c r="F176" s="102"/>
      <c r="G176" s="71"/>
      <c r="H176" s="50"/>
      <c r="I176" s="50"/>
      <c r="J176" s="109">
        <v>32000</v>
      </c>
      <c r="K176" s="389"/>
      <c r="L176" s="168"/>
      <c r="M176" s="167"/>
      <c r="N176" s="167"/>
      <c r="O176" s="167"/>
      <c r="P176" s="167"/>
      <c r="Q176" s="167"/>
      <c r="R176" s="103" t="s">
        <v>9</v>
      </c>
      <c r="S176" s="306"/>
      <c r="T176" s="1066">
        <v>1</v>
      </c>
      <c r="U176" s="1082">
        <v>1</v>
      </c>
      <c r="W176" s="54"/>
      <c r="X176" s="658"/>
      <c r="Y176" s="658"/>
      <c r="Z176" s="658"/>
      <c r="AA176" s="635"/>
      <c r="AB176" s="658"/>
    </row>
    <row r="177" spans="1:29" ht="64.8" customHeight="1">
      <c r="A177" s="107"/>
      <c r="B177" s="957" t="s">
        <v>985</v>
      </c>
      <c r="C177" s="65" t="s">
        <v>986</v>
      </c>
      <c r="D177" s="803"/>
      <c r="E177" s="1183">
        <v>1</v>
      </c>
      <c r="F177" s="1248"/>
      <c r="G177" s="1181"/>
      <c r="H177" s="1181"/>
      <c r="I177" s="1181"/>
      <c r="J177" s="1181"/>
      <c r="K177" s="1183"/>
      <c r="L177" s="898"/>
      <c r="M177" s="637"/>
      <c r="N177" s="638"/>
      <c r="O177" s="950"/>
      <c r="P177" s="950"/>
      <c r="Q177" s="709"/>
      <c r="R177" s="276" t="s">
        <v>9</v>
      </c>
      <c r="S177" s="1050"/>
      <c r="T177" s="1069">
        <v>1</v>
      </c>
      <c r="U177" s="1082">
        <v>1</v>
      </c>
      <c r="W177" s="54"/>
      <c r="X177" s="658"/>
      <c r="Y177" s="635"/>
      <c r="Z177" s="658"/>
      <c r="AA177" s="635"/>
      <c r="AB177" s="658"/>
    </row>
    <row r="178" spans="1:29" ht="75" customHeight="1">
      <c r="A178" s="107"/>
      <c r="B178" s="1187" t="s">
        <v>311</v>
      </c>
      <c r="C178" s="37" t="s">
        <v>1154</v>
      </c>
      <c r="D178" s="800" t="s">
        <v>327</v>
      </c>
      <c r="E178" s="71" t="s">
        <v>876</v>
      </c>
      <c r="F178" s="71"/>
      <c r="G178" s="71"/>
      <c r="H178" s="71"/>
      <c r="I178" s="74"/>
      <c r="J178" s="71"/>
      <c r="K178" s="47" t="s">
        <v>64</v>
      </c>
      <c r="L178" s="167" t="s">
        <v>327</v>
      </c>
      <c r="M178" s="637"/>
      <c r="N178" s="706" t="s">
        <v>128</v>
      </c>
      <c r="O178" s="167"/>
      <c r="P178" s="167"/>
      <c r="Q178" s="167"/>
      <c r="R178" s="1108" t="s">
        <v>11</v>
      </c>
      <c r="S178" s="241"/>
      <c r="T178" s="1068">
        <v>1</v>
      </c>
      <c r="U178" s="1062">
        <v>1</v>
      </c>
      <c r="W178" s="54"/>
      <c r="X178" s="658"/>
      <c r="Y178" s="635"/>
      <c r="Z178" s="658"/>
      <c r="AA178" s="635"/>
      <c r="AB178" s="658"/>
    </row>
    <row r="179" spans="1:29" ht="66.599999999999994" customHeight="1">
      <c r="A179" s="107"/>
      <c r="B179" s="784"/>
      <c r="C179" s="61" t="s">
        <v>210</v>
      </c>
      <c r="D179" s="800" t="s">
        <v>328</v>
      </c>
      <c r="E179" s="71" t="s">
        <v>328</v>
      </c>
      <c r="F179" s="71"/>
      <c r="G179" s="71"/>
      <c r="H179" s="71"/>
      <c r="I179" s="74"/>
      <c r="J179" s="71"/>
      <c r="K179" s="47" t="s">
        <v>64</v>
      </c>
      <c r="L179" s="211">
        <v>3.73</v>
      </c>
      <c r="M179" s="706" t="s">
        <v>128</v>
      </c>
      <c r="N179" s="729"/>
      <c r="O179" s="167"/>
      <c r="P179" s="167"/>
      <c r="Q179" s="167"/>
      <c r="R179" s="1252" t="s">
        <v>11</v>
      </c>
      <c r="S179" s="241"/>
      <c r="T179" s="1068"/>
      <c r="U179" s="1062">
        <v>1</v>
      </c>
      <c r="W179" s="54"/>
      <c r="X179" s="658"/>
      <c r="Y179" s="635"/>
      <c r="Z179" s="658"/>
      <c r="AA179" s="635"/>
      <c r="AB179" s="658"/>
    </row>
    <row r="180" spans="1:29" ht="58.2" customHeight="1">
      <c r="A180" s="818"/>
      <c r="B180" s="784"/>
      <c r="C180" s="38" t="s">
        <v>618</v>
      </c>
      <c r="D180" s="800" t="s">
        <v>619</v>
      </c>
      <c r="E180" s="47" t="s">
        <v>619</v>
      </c>
      <c r="F180" s="47"/>
      <c r="G180" s="71"/>
      <c r="H180" s="71"/>
      <c r="I180" s="71"/>
      <c r="J180" s="71"/>
      <c r="K180" s="929" t="s">
        <v>620</v>
      </c>
      <c r="L180" s="740" t="s">
        <v>763</v>
      </c>
      <c r="M180" s="781"/>
      <c r="N180" s="737" t="s">
        <v>128</v>
      </c>
      <c r="O180" s="707"/>
      <c r="P180" s="781"/>
      <c r="Q180" s="781"/>
      <c r="R180" s="773" t="s">
        <v>18</v>
      </c>
      <c r="S180" s="241"/>
      <c r="T180" s="1068"/>
      <c r="U180" s="1062">
        <v>1</v>
      </c>
      <c r="W180" s="54"/>
      <c r="X180" s="658"/>
      <c r="Y180" s="635"/>
      <c r="Z180" s="658"/>
      <c r="AA180" s="635"/>
      <c r="AB180" s="658"/>
    </row>
    <row r="181" spans="1:29" ht="90.6" customHeight="1">
      <c r="A181" s="107"/>
      <c r="B181" s="268" t="s">
        <v>1012</v>
      </c>
      <c r="C181" s="65" t="s">
        <v>205</v>
      </c>
      <c r="D181" s="803" t="s">
        <v>48</v>
      </c>
      <c r="E181" s="779" t="s">
        <v>40</v>
      </c>
      <c r="F181" s="1248"/>
      <c r="G181" s="606"/>
      <c r="H181" s="606"/>
      <c r="I181" s="92"/>
      <c r="J181" s="606"/>
      <c r="K181" s="611" t="s">
        <v>29</v>
      </c>
      <c r="L181" s="1189" t="s">
        <v>29</v>
      </c>
      <c r="M181" s="637" t="s">
        <v>128</v>
      </c>
      <c r="N181" s="638"/>
      <c r="O181" s="211"/>
      <c r="P181" s="211"/>
      <c r="Q181" s="211"/>
      <c r="R181" s="1108" t="s">
        <v>17</v>
      </c>
      <c r="S181" s="241"/>
      <c r="T181" s="1068"/>
      <c r="U181" s="1062">
        <v>1</v>
      </c>
      <c r="W181" s="54"/>
      <c r="X181" s="658"/>
      <c r="Y181" s="635"/>
      <c r="Z181" s="658"/>
      <c r="AA181" s="635"/>
      <c r="AB181" s="658"/>
    </row>
    <row r="182" spans="1:29" ht="52.8" customHeight="1">
      <c r="A182" s="107"/>
      <c r="B182" s="67" t="s">
        <v>669</v>
      </c>
      <c r="C182" s="65" t="s">
        <v>836</v>
      </c>
      <c r="D182" s="803" t="s">
        <v>678</v>
      </c>
      <c r="E182" s="779" t="s">
        <v>30</v>
      </c>
      <c r="F182" s="1248"/>
      <c r="G182" s="606"/>
      <c r="H182" s="606"/>
      <c r="I182" s="142"/>
      <c r="J182" s="606"/>
      <c r="K182" s="606" t="s">
        <v>64</v>
      </c>
      <c r="L182" s="209">
        <v>6</v>
      </c>
      <c r="M182" s="637"/>
      <c r="N182" s="637" t="s">
        <v>128</v>
      </c>
      <c r="O182" s="622"/>
      <c r="P182" s="211"/>
      <c r="Q182" s="211"/>
      <c r="R182" s="364" t="s">
        <v>16</v>
      </c>
      <c r="S182" s="241"/>
      <c r="T182" s="1068">
        <v>1</v>
      </c>
      <c r="U182" s="1062">
        <v>1</v>
      </c>
      <c r="W182" s="54"/>
      <c r="X182" s="665"/>
      <c r="Y182" s="635"/>
      <c r="Z182" s="658"/>
      <c r="AA182" s="635"/>
      <c r="AB182" s="658"/>
    </row>
    <row r="183" spans="1:29" ht="60.6" customHeight="1">
      <c r="A183" s="107"/>
      <c r="B183" s="67" t="s">
        <v>670</v>
      </c>
      <c r="C183" s="65" t="s">
        <v>837</v>
      </c>
      <c r="D183" s="803" t="s">
        <v>30</v>
      </c>
      <c r="E183" s="779" t="s">
        <v>30</v>
      </c>
      <c r="F183" s="1248"/>
      <c r="G183" s="606"/>
      <c r="H183" s="606"/>
      <c r="I183" s="142"/>
      <c r="J183" s="278"/>
      <c r="K183" s="606" t="s">
        <v>672</v>
      </c>
      <c r="L183" s="209" t="s">
        <v>698</v>
      </c>
      <c r="M183" s="637"/>
      <c r="N183" s="638"/>
      <c r="O183" s="637" t="s">
        <v>128</v>
      </c>
      <c r="P183" s="211"/>
      <c r="Q183" s="211"/>
      <c r="R183" s="364" t="s">
        <v>16</v>
      </c>
      <c r="S183" s="241"/>
      <c r="T183" s="1068">
        <v>1</v>
      </c>
      <c r="U183" s="1062">
        <v>1</v>
      </c>
      <c r="W183" s="54"/>
      <c r="X183" s="665"/>
      <c r="Y183" s="635"/>
      <c r="Z183" s="658"/>
      <c r="AA183" s="635"/>
      <c r="AB183" s="658"/>
    </row>
    <row r="184" spans="1:29" ht="73.2" customHeight="1">
      <c r="A184" s="173"/>
      <c r="B184" s="77" t="s">
        <v>511</v>
      </c>
      <c r="C184" s="65" t="s">
        <v>478</v>
      </c>
      <c r="D184" s="812" t="s">
        <v>479</v>
      </c>
      <c r="E184" s="158" t="s">
        <v>479</v>
      </c>
      <c r="F184" s="158"/>
      <c r="G184" s="606"/>
      <c r="H184" s="606"/>
      <c r="I184" s="606"/>
      <c r="J184" s="606"/>
      <c r="K184" s="158" t="s">
        <v>479</v>
      </c>
      <c r="L184" s="739" t="s">
        <v>479</v>
      </c>
      <c r="M184" s="211"/>
      <c r="N184" s="637" t="s">
        <v>128</v>
      </c>
      <c r="O184" s="211"/>
      <c r="P184" s="211"/>
      <c r="Q184" s="211"/>
      <c r="R184" s="38" t="s">
        <v>4</v>
      </c>
      <c r="S184" s="241"/>
      <c r="T184" s="1068">
        <v>1</v>
      </c>
      <c r="U184" s="1062">
        <v>1</v>
      </c>
      <c r="W184" s="650"/>
      <c r="X184" s="658"/>
      <c r="Y184" s="643"/>
      <c r="Z184" s="658"/>
      <c r="AA184" s="635"/>
      <c r="AB184" s="658"/>
    </row>
    <row r="185" spans="1:29" ht="60" customHeight="1">
      <c r="A185" s="80"/>
      <c r="B185" s="17" t="s">
        <v>1105</v>
      </c>
      <c r="C185" s="37" t="s">
        <v>1021</v>
      </c>
      <c r="D185" s="807"/>
      <c r="E185" s="73" t="s">
        <v>1020</v>
      </c>
      <c r="F185" s="73"/>
      <c r="G185" s="71"/>
      <c r="H185" s="71"/>
      <c r="I185" s="71"/>
      <c r="J185" s="71"/>
      <c r="K185" s="870"/>
      <c r="L185" s="871"/>
      <c r="M185" s="791"/>
      <c r="N185" s="741"/>
      <c r="O185" s="791"/>
      <c r="P185" s="791"/>
      <c r="Q185" s="791"/>
      <c r="R185" s="1108" t="s">
        <v>8</v>
      </c>
      <c r="S185" s="241"/>
      <c r="T185" s="1068">
        <v>1</v>
      </c>
      <c r="U185" s="1062">
        <v>1</v>
      </c>
      <c r="W185" s="872"/>
      <c r="X185" s="658"/>
      <c r="Y185" s="643"/>
      <c r="Z185" s="658"/>
      <c r="AA185" s="635"/>
      <c r="AB185" s="658"/>
    </row>
    <row r="186" spans="1:29" ht="60" customHeight="1">
      <c r="A186" s="80"/>
      <c r="B186" s="105" t="s">
        <v>1106</v>
      </c>
      <c r="C186" s="37" t="s">
        <v>1022</v>
      </c>
      <c r="D186" s="807"/>
      <c r="E186" s="73" t="s">
        <v>1023</v>
      </c>
      <c r="F186" s="73"/>
      <c r="G186" s="71"/>
      <c r="H186" s="71"/>
      <c r="I186" s="71"/>
      <c r="J186" s="71"/>
      <c r="K186" s="870"/>
      <c r="L186" s="871"/>
      <c r="M186" s="791"/>
      <c r="N186" s="741"/>
      <c r="O186" s="791"/>
      <c r="P186" s="791"/>
      <c r="Q186" s="791"/>
      <c r="R186" s="1252" t="s">
        <v>8</v>
      </c>
      <c r="S186" s="241"/>
      <c r="T186" s="1068">
        <v>1</v>
      </c>
      <c r="U186" s="1062">
        <v>1</v>
      </c>
      <c r="W186" s="872"/>
      <c r="X186" s="658"/>
      <c r="Y186" s="643"/>
      <c r="Z186" s="658"/>
      <c r="AA186" s="635"/>
      <c r="AB186" s="658"/>
    </row>
    <row r="187" spans="1:29" ht="60" customHeight="1">
      <c r="A187" s="80"/>
      <c r="B187" s="105" t="s">
        <v>1107</v>
      </c>
      <c r="C187" s="37" t="s">
        <v>1024</v>
      </c>
      <c r="D187" s="807"/>
      <c r="E187" s="73" t="s">
        <v>30</v>
      </c>
      <c r="F187" s="73"/>
      <c r="G187" s="71"/>
      <c r="H187" s="71"/>
      <c r="I187" s="71"/>
      <c r="J187" s="71"/>
      <c r="K187" s="870"/>
      <c r="L187" s="871"/>
      <c r="M187" s="791"/>
      <c r="N187" s="741"/>
      <c r="O187" s="791"/>
      <c r="P187" s="791"/>
      <c r="Q187" s="791"/>
      <c r="R187" s="1252" t="s">
        <v>8</v>
      </c>
      <c r="S187" s="241"/>
      <c r="T187" s="1068">
        <v>1</v>
      </c>
      <c r="U187" s="1062">
        <v>1</v>
      </c>
      <c r="W187" s="872"/>
      <c r="X187" s="658"/>
      <c r="Y187" s="643"/>
      <c r="Z187" s="658"/>
      <c r="AA187" s="635"/>
      <c r="AB187" s="658"/>
    </row>
    <row r="188" spans="1:29" ht="136.19999999999999" customHeight="1">
      <c r="A188" s="80"/>
      <c r="B188" s="997" t="s">
        <v>1124</v>
      </c>
      <c r="C188" s="210" t="s">
        <v>1127</v>
      </c>
      <c r="E188" s="742">
        <v>3.51</v>
      </c>
      <c r="F188" s="742"/>
      <c r="G188" s="402"/>
      <c r="H188" s="880"/>
      <c r="I188" s="880"/>
      <c r="J188" s="880"/>
      <c r="R188" s="990" t="s">
        <v>12</v>
      </c>
      <c r="S188" s="241"/>
      <c r="T188" s="1068">
        <v>1</v>
      </c>
      <c r="U188" s="1062">
        <v>1</v>
      </c>
      <c r="W188" s="872"/>
      <c r="X188" s="658"/>
      <c r="Y188" s="643"/>
      <c r="Z188" s="658"/>
      <c r="AA188" s="635"/>
      <c r="AB188" s="658"/>
    </row>
    <row r="189" spans="1:29" ht="32.4" customHeight="1">
      <c r="A189" s="104" t="s">
        <v>121</v>
      </c>
      <c r="B189" s="251"/>
      <c r="C189" s="249"/>
      <c r="D189" s="799"/>
      <c r="E189" s="778"/>
      <c r="F189" s="1247"/>
      <c r="G189" s="605"/>
      <c r="H189" s="605"/>
      <c r="I189" s="605"/>
      <c r="J189" s="605"/>
      <c r="K189" s="610"/>
      <c r="L189" s="683"/>
      <c r="M189" s="683"/>
      <c r="N189" s="728"/>
      <c r="O189" s="683"/>
      <c r="P189" s="683"/>
      <c r="Q189" s="683"/>
      <c r="R189" s="854">
        <v>1</v>
      </c>
      <c r="S189" s="1052"/>
      <c r="T189" s="1096">
        <f>SUM(T190:T210)</f>
        <v>9</v>
      </c>
      <c r="U189" s="1096">
        <f>SUM(U190:U210)</f>
        <v>16</v>
      </c>
      <c r="V189" s="1033"/>
      <c r="W189" s="1039"/>
      <c r="X189" s="1034"/>
      <c r="Y189" s="1034"/>
      <c r="Z189" s="1034"/>
      <c r="AA189" s="1034"/>
      <c r="AB189" s="1034"/>
      <c r="AC189" s="1034"/>
    </row>
    <row r="190" spans="1:29" s="163" customFormat="1" ht="52.8" customHeight="1">
      <c r="A190" s="206"/>
      <c r="B190" s="203" t="s">
        <v>513</v>
      </c>
      <c r="C190" s="210" t="s">
        <v>131</v>
      </c>
      <c r="D190" s="803" t="s">
        <v>132</v>
      </c>
      <c r="E190" s="783" t="s">
        <v>1120</v>
      </c>
      <c r="F190" s="950"/>
      <c r="G190" s="209"/>
      <c r="H190" s="209"/>
      <c r="I190" s="209"/>
      <c r="J190" s="365">
        <v>20000</v>
      </c>
      <c r="K190" s="211" t="s">
        <v>637</v>
      </c>
      <c r="L190" s="211" t="s">
        <v>688</v>
      </c>
      <c r="M190" s="637" t="s">
        <v>128</v>
      </c>
      <c r="N190" s="638"/>
      <c r="O190" s="211"/>
      <c r="P190" s="211"/>
      <c r="Q190" s="744">
        <v>13750</v>
      </c>
      <c r="R190" s="1176" t="s">
        <v>12</v>
      </c>
      <c r="S190" s="1051"/>
      <c r="T190" s="1071">
        <v>1</v>
      </c>
      <c r="U190" s="1075">
        <v>1</v>
      </c>
      <c r="W190" s="221"/>
      <c r="X190" s="658"/>
      <c r="Y190" s="635"/>
      <c r="Z190" s="658"/>
      <c r="AA190" s="635"/>
      <c r="AB190" s="658"/>
    </row>
    <row r="191" spans="1:29" s="163" customFormat="1" ht="52.8" customHeight="1">
      <c r="A191" s="206"/>
      <c r="B191" s="740" t="s">
        <v>1121</v>
      </c>
      <c r="C191" s="210" t="s">
        <v>131</v>
      </c>
      <c r="D191" s="803"/>
      <c r="E191" s="950" t="s">
        <v>1120</v>
      </c>
      <c r="F191" s="950"/>
      <c r="G191" s="209"/>
      <c r="H191" s="209"/>
      <c r="I191" s="209"/>
      <c r="J191" s="365"/>
      <c r="K191" s="950"/>
      <c r="L191" s="950"/>
      <c r="M191" s="637"/>
      <c r="N191" s="638"/>
      <c r="O191" s="950"/>
      <c r="P191" s="950"/>
      <c r="Q191" s="744"/>
      <c r="R191" s="1176" t="s">
        <v>12</v>
      </c>
      <c r="S191" s="1051"/>
      <c r="T191" s="1071">
        <v>1</v>
      </c>
      <c r="U191" s="1075">
        <v>1</v>
      </c>
      <c r="W191" s="221"/>
      <c r="X191" s="658"/>
      <c r="Y191" s="635"/>
      <c r="Z191" s="658"/>
      <c r="AA191" s="635"/>
      <c r="AB191" s="658"/>
    </row>
    <row r="192" spans="1:29" s="163" customFormat="1" ht="52.8" customHeight="1">
      <c r="A192" s="466"/>
      <c r="B192" s="203"/>
      <c r="C192" s="210" t="s">
        <v>1123</v>
      </c>
      <c r="D192" s="803"/>
      <c r="E192" s="950" t="s">
        <v>32</v>
      </c>
      <c r="F192" s="950"/>
      <c r="G192" s="209"/>
      <c r="H192" s="209"/>
      <c r="I192" s="209"/>
      <c r="J192" s="365"/>
      <c r="K192" s="950"/>
      <c r="L192" s="950"/>
      <c r="M192" s="637"/>
      <c r="N192" s="638"/>
      <c r="O192" s="950"/>
      <c r="P192" s="950"/>
      <c r="Q192" s="744"/>
      <c r="R192" s="1176" t="s">
        <v>12</v>
      </c>
      <c r="S192" s="1051"/>
      <c r="T192" s="1071"/>
      <c r="U192" s="1075">
        <v>1</v>
      </c>
      <c r="W192" s="221"/>
      <c r="X192" s="658"/>
      <c r="Y192" s="635"/>
      <c r="Z192" s="658"/>
      <c r="AA192" s="635"/>
      <c r="AB192" s="658"/>
    </row>
    <row r="193" spans="1:29" ht="49.2" customHeight="1">
      <c r="A193" s="422"/>
      <c r="B193" s="263" t="s">
        <v>514</v>
      </c>
      <c r="C193" s="65" t="s">
        <v>207</v>
      </c>
      <c r="D193" s="807">
        <v>4</v>
      </c>
      <c r="E193" s="222">
        <v>4</v>
      </c>
      <c r="F193" s="222"/>
      <c r="G193" s="168"/>
      <c r="H193" s="168"/>
      <c r="I193" s="168"/>
      <c r="J193" s="168"/>
      <c r="K193" s="606" t="s">
        <v>64</v>
      </c>
      <c r="L193" s="209">
        <v>4.5199999999999996</v>
      </c>
      <c r="M193" s="637"/>
      <c r="N193" s="729"/>
      <c r="O193" s="637" t="s">
        <v>128</v>
      </c>
      <c r="P193" s="167"/>
      <c r="Q193" s="167"/>
      <c r="R193" s="199" t="s">
        <v>4</v>
      </c>
      <c r="S193" s="1050"/>
      <c r="T193" s="1069">
        <v>1</v>
      </c>
      <c r="U193" s="1062">
        <v>1</v>
      </c>
      <c r="W193" s="54"/>
      <c r="X193" s="658"/>
      <c r="Y193" s="635"/>
      <c r="Z193" s="658"/>
      <c r="AA193" s="635"/>
      <c r="AB193" s="658"/>
    </row>
    <row r="194" spans="1:29" ht="51.6" customHeight="1">
      <c r="A194" s="107"/>
      <c r="B194" s="363"/>
      <c r="C194" s="65" t="s">
        <v>207</v>
      </c>
      <c r="D194" s="812">
        <v>3.8</v>
      </c>
      <c r="E194" s="158">
        <v>3.5</v>
      </c>
      <c r="F194" s="158"/>
      <c r="G194" s="606"/>
      <c r="H194" s="606"/>
      <c r="I194" s="606"/>
      <c r="J194" s="606"/>
      <c r="K194" s="158" t="s">
        <v>64</v>
      </c>
      <c r="L194" s="739" t="s">
        <v>764</v>
      </c>
      <c r="M194" s="637" t="s">
        <v>128</v>
      </c>
      <c r="N194" s="638"/>
      <c r="O194" s="34"/>
      <c r="P194" s="211"/>
      <c r="Q194" s="211"/>
      <c r="R194" s="609" t="s">
        <v>8</v>
      </c>
      <c r="S194" s="241"/>
      <c r="T194" s="1068"/>
      <c r="W194" s="54"/>
      <c r="X194" s="658"/>
      <c r="Y194" s="635"/>
      <c r="Z194" s="658"/>
      <c r="AA194" s="635"/>
      <c r="AB194" s="658"/>
    </row>
    <row r="195" spans="1:29" ht="52.8" customHeight="1">
      <c r="A195" s="233"/>
      <c r="B195" s="363"/>
      <c r="C195" s="65" t="s">
        <v>559</v>
      </c>
      <c r="D195" s="803" t="s">
        <v>674</v>
      </c>
      <c r="E195" s="779" t="s">
        <v>38</v>
      </c>
      <c r="F195" s="1248"/>
      <c r="G195" s="223"/>
      <c r="H195" s="223"/>
      <c r="I195" s="258"/>
      <c r="J195" s="98"/>
      <c r="K195" s="611">
        <v>4.3499999999999996</v>
      </c>
      <c r="L195" s="211">
        <v>4.3499999999999996</v>
      </c>
      <c r="M195" s="209"/>
      <c r="N195" s="637" t="s">
        <v>128</v>
      </c>
      <c r="O195" s="637"/>
      <c r="P195" s="730">
        <v>25000</v>
      </c>
      <c r="Q195" s="730">
        <v>16300</v>
      </c>
      <c r="R195" s="609" t="s">
        <v>18</v>
      </c>
      <c r="S195" s="241"/>
      <c r="T195" s="1068"/>
      <c r="U195" s="1083">
        <v>1</v>
      </c>
      <c r="W195" s="54"/>
      <c r="X195" s="658"/>
      <c r="Y195" s="635"/>
      <c r="Z195" s="658"/>
      <c r="AA195" s="635"/>
      <c r="AB195" s="658"/>
    </row>
    <row r="196" spans="1:29" ht="57" customHeight="1">
      <c r="A196" s="233"/>
      <c r="B196" s="363"/>
      <c r="C196" s="76" t="s">
        <v>207</v>
      </c>
      <c r="D196" s="807">
        <v>4</v>
      </c>
      <c r="E196" s="73">
        <v>4</v>
      </c>
      <c r="F196" s="73"/>
      <c r="G196" s="47"/>
      <c r="H196" s="47"/>
      <c r="I196" s="79"/>
      <c r="J196" s="475"/>
      <c r="K196" s="73">
        <v>4.5599999999999996</v>
      </c>
      <c r="L196" s="222" t="s">
        <v>719</v>
      </c>
      <c r="M196" s="745"/>
      <c r="N196" s="167"/>
      <c r="O196" s="637" t="s">
        <v>128</v>
      </c>
      <c r="P196" s="167"/>
      <c r="Q196" s="721">
        <v>46800</v>
      </c>
      <c r="R196" s="44" t="s">
        <v>15</v>
      </c>
      <c r="S196" s="1055"/>
      <c r="T196" s="1077"/>
      <c r="W196" s="54"/>
      <c r="X196" s="658"/>
      <c r="Y196" s="635"/>
      <c r="Z196" s="658"/>
      <c r="AA196" s="635"/>
      <c r="AB196" s="658"/>
    </row>
    <row r="197" spans="1:29" ht="81" customHeight="1">
      <c r="A197" s="233"/>
      <c r="B197" s="363"/>
      <c r="C197" s="76" t="s">
        <v>357</v>
      </c>
      <c r="D197" s="800" t="s">
        <v>30</v>
      </c>
      <c r="E197" s="47" t="s">
        <v>30</v>
      </c>
      <c r="F197" s="47"/>
      <c r="G197" s="47"/>
      <c r="H197" s="47"/>
      <c r="I197" s="79"/>
      <c r="J197" s="79"/>
      <c r="K197" s="1330" t="s">
        <v>643</v>
      </c>
      <c r="L197" s="167" t="s">
        <v>30</v>
      </c>
      <c r="M197" s="637"/>
      <c r="N197" s="706" t="s">
        <v>128</v>
      </c>
      <c r="O197" s="167"/>
      <c r="P197" s="167"/>
      <c r="Q197" s="167"/>
      <c r="R197" s="1110" t="s">
        <v>11</v>
      </c>
      <c r="S197" s="1055"/>
      <c r="T197" s="1077"/>
      <c r="U197" s="1062">
        <v>1</v>
      </c>
      <c r="W197" s="54"/>
      <c r="X197" s="658"/>
      <c r="Y197" s="635"/>
      <c r="Z197" s="658"/>
      <c r="AA197" s="635"/>
      <c r="AB197" s="658"/>
    </row>
    <row r="198" spans="1:29" ht="54" customHeight="1">
      <c r="A198" s="233"/>
      <c r="B198" s="363"/>
      <c r="C198" s="77" t="s">
        <v>325</v>
      </c>
      <c r="D198" s="803" t="s">
        <v>30</v>
      </c>
      <c r="E198" s="779" t="s">
        <v>30</v>
      </c>
      <c r="F198" s="1248"/>
      <c r="G198" s="611"/>
      <c r="H198" s="611"/>
      <c r="I198" s="78"/>
      <c r="J198" s="78"/>
      <c r="K198" s="1331"/>
      <c r="L198" s="211" t="s">
        <v>30</v>
      </c>
      <c r="M198" s="637"/>
      <c r="N198" s="706" t="s">
        <v>128</v>
      </c>
      <c r="O198" s="211"/>
      <c r="P198" s="211"/>
      <c r="Q198" s="211"/>
      <c r="R198" s="1253" t="s">
        <v>11</v>
      </c>
      <c r="S198" s="1055"/>
      <c r="T198" s="1077"/>
      <c r="U198" s="1062">
        <v>1</v>
      </c>
      <c r="W198" s="54"/>
      <c r="X198" s="658"/>
      <c r="Y198" s="635"/>
      <c r="Z198" s="658"/>
      <c r="AA198" s="635"/>
      <c r="AB198" s="658"/>
    </row>
    <row r="199" spans="1:29" s="163" customFormat="1" ht="51.75" customHeight="1">
      <c r="A199" s="422"/>
      <c r="B199" s="363"/>
      <c r="C199" s="440" t="s">
        <v>207</v>
      </c>
      <c r="D199" s="807">
        <v>4</v>
      </c>
      <c r="E199" s="222" t="s">
        <v>674</v>
      </c>
      <c r="F199" s="222"/>
      <c r="G199" s="167"/>
      <c r="H199" s="167"/>
      <c r="I199" s="167"/>
      <c r="J199" s="473">
        <v>282000</v>
      </c>
      <c r="K199" s="222">
        <v>3.98</v>
      </c>
      <c r="L199" s="739">
        <v>3.99</v>
      </c>
      <c r="M199" s="637" t="s">
        <v>128</v>
      </c>
      <c r="N199" s="167"/>
      <c r="O199" s="167"/>
      <c r="P199" s="167"/>
      <c r="Q199" s="721">
        <v>77000</v>
      </c>
      <c r="R199" s="474" t="s">
        <v>5</v>
      </c>
      <c r="S199" s="714"/>
      <c r="T199" s="1084"/>
      <c r="U199" s="1075"/>
      <c r="W199" s="221"/>
      <c r="X199" s="658"/>
      <c r="Y199" s="635"/>
      <c r="Z199" s="658"/>
      <c r="AA199" s="635"/>
      <c r="AB199" s="658"/>
    </row>
    <row r="200" spans="1:29" ht="34.200000000000003" customHeight="1">
      <c r="A200" s="172"/>
      <c r="B200" s="363"/>
      <c r="C200" s="159" t="s">
        <v>205</v>
      </c>
      <c r="D200" s="803" t="s">
        <v>48</v>
      </c>
      <c r="E200" s="93" t="s">
        <v>48</v>
      </c>
      <c r="F200" s="93"/>
      <c r="G200" s="402"/>
      <c r="H200" s="47"/>
      <c r="I200" s="47"/>
      <c r="J200" s="279"/>
      <c r="K200" s="47" t="s">
        <v>592</v>
      </c>
      <c r="L200" s="211" t="s">
        <v>48</v>
      </c>
      <c r="M200" s="637"/>
      <c r="N200" s="706" t="s">
        <v>128</v>
      </c>
      <c r="O200" s="167"/>
      <c r="P200" s="167"/>
      <c r="Q200" s="167"/>
      <c r="R200" s="44" t="s">
        <v>17</v>
      </c>
      <c r="S200" s="1055"/>
      <c r="T200" s="1077"/>
      <c r="U200" s="1062">
        <v>1</v>
      </c>
      <c r="W200" s="54"/>
      <c r="X200" s="658"/>
      <c r="Y200" s="635"/>
      <c r="Z200" s="658"/>
      <c r="AA200" s="635"/>
      <c r="AB200" s="658"/>
    </row>
    <row r="201" spans="1:29" ht="51.6" customHeight="1">
      <c r="A201" s="172"/>
      <c r="B201" s="363"/>
      <c r="C201" s="609" t="s">
        <v>255</v>
      </c>
      <c r="D201" s="803" t="s">
        <v>30</v>
      </c>
      <c r="E201" s="779" t="s">
        <v>30</v>
      </c>
      <c r="F201" s="1248"/>
      <c r="G201" s="47"/>
      <c r="H201" s="47"/>
      <c r="I201" s="47"/>
      <c r="J201" s="116"/>
      <c r="K201" s="606" t="s">
        <v>64</v>
      </c>
      <c r="L201" s="209" t="s">
        <v>728</v>
      </c>
      <c r="M201" s="706" t="s">
        <v>128</v>
      </c>
      <c r="N201" s="167"/>
      <c r="O201" s="167"/>
      <c r="P201" s="167"/>
      <c r="Q201" s="167"/>
      <c r="R201" s="44" t="s">
        <v>6</v>
      </c>
      <c r="S201" s="1055"/>
      <c r="T201" s="1077"/>
      <c r="U201" s="1062">
        <v>1</v>
      </c>
      <c r="W201" s="53"/>
      <c r="X201" s="658"/>
      <c r="Y201" s="635"/>
      <c r="Z201" s="658"/>
      <c r="AA201" s="635"/>
      <c r="AB201" s="658"/>
    </row>
    <row r="202" spans="1:29" ht="53.25" customHeight="1">
      <c r="A202" s="173"/>
      <c r="B202" s="225"/>
      <c r="C202" s="37" t="s">
        <v>139</v>
      </c>
      <c r="D202" s="803" t="s">
        <v>442</v>
      </c>
      <c r="E202" s="779" t="s">
        <v>952</v>
      </c>
      <c r="F202" s="1248"/>
      <c r="G202" s="47"/>
      <c r="H202" s="47"/>
      <c r="I202" s="47"/>
      <c r="J202" s="279"/>
      <c r="K202" s="611" t="s">
        <v>641</v>
      </c>
      <c r="L202" s="211" t="s">
        <v>35</v>
      </c>
      <c r="M202" s="440"/>
      <c r="N202" s="637"/>
      <c r="O202" s="735" t="s">
        <v>128</v>
      </c>
      <c r="P202" s="167"/>
      <c r="Q202" s="279">
        <v>50000</v>
      </c>
      <c r="R202" s="616" t="s">
        <v>14</v>
      </c>
      <c r="S202" s="1055"/>
      <c r="T202" s="1077"/>
      <c r="W202" s="53"/>
      <c r="X202" s="658"/>
      <c r="Y202" s="635"/>
      <c r="Z202" s="658"/>
      <c r="AA202" s="635"/>
      <c r="AB202" s="658"/>
    </row>
    <row r="203" spans="1:29" ht="53.4" customHeight="1">
      <c r="A203" s="172"/>
      <c r="B203" s="263" t="s">
        <v>514</v>
      </c>
      <c r="C203" s="37" t="s">
        <v>139</v>
      </c>
      <c r="D203" s="795" t="s">
        <v>35</v>
      </c>
      <c r="E203" s="47" t="s">
        <v>32</v>
      </c>
      <c r="F203" s="47"/>
      <c r="G203" s="75"/>
      <c r="H203" s="75"/>
      <c r="I203" s="75"/>
      <c r="J203" s="89"/>
      <c r="K203" s="71" t="s">
        <v>64</v>
      </c>
      <c r="L203" s="168" t="s">
        <v>35</v>
      </c>
      <c r="M203" s="637"/>
      <c r="N203" s="735" t="s">
        <v>128</v>
      </c>
      <c r="O203" s="168"/>
      <c r="P203" s="168"/>
      <c r="Q203" s="633">
        <v>58500</v>
      </c>
      <c r="R203" s="199" t="s">
        <v>39</v>
      </c>
      <c r="S203" s="1050"/>
      <c r="T203" s="1069"/>
      <c r="W203" s="54"/>
      <c r="X203" s="658"/>
      <c r="Y203" s="635"/>
      <c r="Z203" s="658"/>
      <c r="AA203" s="635"/>
      <c r="AB203" s="658"/>
    </row>
    <row r="204" spans="1:29" ht="53.4" customHeight="1">
      <c r="A204" s="172"/>
      <c r="B204" s="263" t="s">
        <v>863</v>
      </c>
      <c r="C204" s="65" t="s">
        <v>375</v>
      </c>
      <c r="D204" s="396"/>
      <c r="E204" s="896" t="s">
        <v>376</v>
      </c>
      <c r="F204" s="1248"/>
      <c r="G204" s="97"/>
      <c r="H204" s="97"/>
      <c r="I204" s="97"/>
      <c r="J204" s="98">
        <v>50000</v>
      </c>
      <c r="K204" s="895"/>
      <c r="L204" s="209"/>
      <c r="M204" s="637"/>
      <c r="N204" s="735"/>
      <c r="O204" s="209"/>
      <c r="P204" s="209"/>
      <c r="Q204" s="730"/>
      <c r="R204" s="364" t="s">
        <v>5</v>
      </c>
      <c r="S204" s="1050"/>
      <c r="T204" s="1069">
        <v>1</v>
      </c>
      <c r="U204" s="1062">
        <v>1</v>
      </c>
      <c r="W204" s="54"/>
      <c r="X204" s="658"/>
      <c r="Y204" s="635"/>
      <c r="Z204" s="658"/>
      <c r="AA204" s="635"/>
      <c r="AB204" s="658"/>
    </row>
    <row r="205" spans="1:29" ht="53.4" customHeight="1">
      <c r="A205" s="172"/>
      <c r="B205" s="225"/>
      <c r="C205" s="65" t="s">
        <v>377</v>
      </c>
      <c r="D205" s="396"/>
      <c r="E205" s="896" t="s">
        <v>376</v>
      </c>
      <c r="F205" s="1248"/>
      <c r="G205" s="97"/>
      <c r="H205" s="97"/>
      <c r="I205" s="97"/>
      <c r="J205" s="98"/>
      <c r="K205" s="895"/>
      <c r="L205" s="209"/>
      <c r="M205" s="637"/>
      <c r="N205" s="735"/>
      <c r="O205" s="209"/>
      <c r="P205" s="209"/>
      <c r="Q205" s="730"/>
      <c r="R205" s="364" t="s">
        <v>5</v>
      </c>
      <c r="S205" s="1050"/>
      <c r="T205" s="1069"/>
      <c r="U205" s="1062">
        <v>1</v>
      </c>
      <c r="W205" s="54"/>
      <c r="X205" s="658"/>
      <c r="Y205" s="635"/>
      <c r="Z205" s="658"/>
      <c r="AA205" s="635"/>
      <c r="AB205" s="658"/>
    </row>
    <row r="206" spans="1:29" ht="55.8" customHeight="1">
      <c r="A206" s="264"/>
      <c r="B206" s="616" t="s">
        <v>443</v>
      </c>
      <c r="C206" s="609" t="s">
        <v>255</v>
      </c>
      <c r="D206" s="803" t="s">
        <v>442</v>
      </c>
      <c r="E206" s="917" t="s">
        <v>952</v>
      </c>
      <c r="F206" s="1248"/>
      <c r="G206" s="611"/>
      <c r="H206" s="611"/>
      <c r="I206" s="611"/>
      <c r="J206" s="278"/>
      <c r="K206" s="611" t="s">
        <v>640</v>
      </c>
      <c r="L206" s="211" t="s">
        <v>640</v>
      </c>
      <c r="M206" s="225"/>
      <c r="N206" s="735" t="s">
        <v>128</v>
      </c>
      <c r="O206" s="637"/>
      <c r="P206" s="211"/>
      <c r="Q206" s="709">
        <v>150000</v>
      </c>
      <c r="R206" s="616" t="s">
        <v>14</v>
      </c>
      <c r="S206" s="1055"/>
      <c r="T206" s="1077">
        <v>1</v>
      </c>
      <c r="U206" s="1062">
        <v>1</v>
      </c>
      <c r="W206" s="54"/>
      <c r="X206" s="658"/>
      <c r="Y206" s="635"/>
      <c r="Z206" s="658"/>
      <c r="AA206" s="635"/>
      <c r="AB206" s="658"/>
    </row>
    <row r="207" spans="1:29" ht="55.8" customHeight="1">
      <c r="A207" s="264"/>
      <c r="B207" s="897" t="s">
        <v>865</v>
      </c>
      <c r="C207" s="893" t="s">
        <v>131</v>
      </c>
      <c r="D207" s="803"/>
      <c r="E207" s="896" t="s">
        <v>866</v>
      </c>
      <c r="F207" s="1248"/>
      <c r="G207" s="896"/>
      <c r="H207" s="896"/>
      <c r="I207" s="896"/>
      <c r="J207" s="278"/>
      <c r="K207" s="896"/>
      <c r="L207" s="898"/>
      <c r="M207" s="225"/>
      <c r="N207" s="736"/>
      <c r="O207" s="637"/>
      <c r="P207" s="898"/>
      <c r="Q207" s="709"/>
      <c r="R207" s="710" t="s">
        <v>5</v>
      </c>
      <c r="S207" s="714"/>
      <c r="T207" s="1084">
        <v>1</v>
      </c>
      <c r="U207" s="1062">
        <v>1</v>
      </c>
      <c r="W207" s="54"/>
      <c r="X207" s="658"/>
      <c r="Y207" s="635"/>
      <c r="Z207" s="658"/>
      <c r="AA207" s="635"/>
      <c r="AB207" s="658"/>
    </row>
    <row r="208" spans="1:29" ht="100.8" customHeight="1">
      <c r="A208" s="172"/>
      <c r="B208" s="81" t="s">
        <v>942</v>
      </c>
      <c r="C208" s="36" t="s">
        <v>943</v>
      </c>
      <c r="D208" s="810"/>
      <c r="E208" s="250" t="s">
        <v>279</v>
      </c>
      <c r="F208" s="250"/>
      <c r="G208" s="918"/>
      <c r="H208" s="918"/>
      <c r="I208" s="918"/>
      <c r="J208" s="918"/>
      <c r="K208" s="916"/>
      <c r="L208" s="919"/>
      <c r="M208" s="741"/>
      <c r="N208" s="741"/>
      <c r="O208" s="921"/>
      <c r="P208" s="921"/>
      <c r="Q208" s="921"/>
      <c r="R208" s="956" t="s">
        <v>7</v>
      </c>
      <c r="S208" s="241"/>
      <c r="T208" s="1068">
        <v>1</v>
      </c>
      <c r="U208" s="1085">
        <v>1</v>
      </c>
      <c r="V208" s="214"/>
      <c r="W208" s="873"/>
      <c r="X208" s="663"/>
      <c r="Y208" s="450"/>
      <c r="Z208" s="658"/>
      <c r="AA208" s="635"/>
      <c r="AB208" s="658"/>
      <c r="AC208" s="68"/>
    </row>
    <row r="209" spans="1:29" ht="100.8" customHeight="1">
      <c r="A209" s="80"/>
      <c r="B209" s="17" t="s">
        <v>1108</v>
      </c>
      <c r="C209" s="37" t="s">
        <v>1025</v>
      </c>
      <c r="D209" s="800"/>
      <c r="E209" s="47" t="s">
        <v>40</v>
      </c>
      <c r="F209" s="47"/>
      <c r="G209" s="71"/>
      <c r="H209" s="71"/>
      <c r="I209" s="71"/>
      <c r="J209" s="71"/>
      <c r="K209" s="47"/>
      <c r="L209" s="167"/>
      <c r="M209" s="706"/>
      <c r="N209" s="706"/>
      <c r="O209" s="167"/>
      <c r="P209" s="167"/>
      <c r="Q209" s="167"/>
      <c r="R209" s="1178" t="s">
        <v>8</v>
      </c>
      <c r="S209" s="241"/>
      <c r="T209" s="1068">
        <v>1</v>
      </c>
      <c r="U209" s="1085">
        <v>1</v>
      </c>
      <c r="V209" s="214"/>
      <c r="W209" s="873"/>
      <c r="X209" s="663"/>
      <c r="Y209" s="450"/>
      <c r="Z209" s="658"/>
      <c r="AA209" s="635"/>
      <c r="AB209" s="658"/>
      <c r="AC209" s="68"/>
    </row>
    <row r="210" spans="1:29" ht="60.6" customHeight="1">
      <c r="A210" s="77"/>
      <c r="B210" s="17" t="s">
        <v>1109</v>
      </c>
      <c r="C210" s="37" t="s">
        <v>205</v>
      </c>
      <c r="D210" s="800"/>
      <c r="E210" s="47" t="s">
        <v>50</v>
      </c>
      <c r="F210" s="47"/>
      <c r="G210" s="71"/>
      <c r="H210" s="71"/>
      <c r="I210" s="71"/>
      <c r="J210" s="71"/>
      <c r="K210" s="47"/>
      <c r="L210" s="167"/>
      <c r="M210" s="706"/>
      <c r="N210" s="706"/>
      <c r="O210" s="167"/>
      <c r="P210" s="167"/>
      <c r="Q210" s="167"/>
      <c r="R210" s="1252" t="s">
        <v>8</v>
      </c>
      <c r="S210" s="241"/>
      <c r="T210" s="1068">
        <v>1</v>
      </c>
      <c r="U210" s="1085">
        <v>1</v>
      </c>
      <c r="V210" s="214"/>
      <c r="W210" s="873"/>
      <c r="X210" s="663"/>
      <c r="Y210" s="450"/>
      <c r="Z210" s="658"/>
      <c r="AA210" s="635"/>
      <c r="AB210" s="658"/>
      <c r="AC210" s="68"/>
    </row>
    <row r="211" spans="1:29" ht="29.4" customHeight="1">
      <c r="A211" s="104" t="s">
        <v>465</v>
      </c>
      <c r="B211" s="964"/>
      <c r="C211" s="86"/>
      <c r="D211" s="799"/>
      <c r="E211" s="960"/>
      <c r="F211" s="1247"/>
      <c r="G211" s="960"/>
      <c r="H211" s="960"/>
      <c r="I211" s="960"/>
      <c r="J211" s="960"/>
      <c r="K211" s="416"/>
      <c r="L211" s="791"/>
      <c r="M211" s="791"/>
      <c r="N211" s="791"/>
      <c r="O211" s="791"/>
      <c r="P211" s="791"/>
      <c r="Q211" s="791"/>
      <c r="R211" s="975">
        <v>1</v>
      </c>
      <c r="S211" s="1058"/>
      <c r="T211" s="1097">
        <f>SUM(T212:T224)</f>
        <v>12</v>
      </c>
      <c r="U211" s="1097">
        <f>SUM(U212:U224)</f>
        <v>12</v>
      </c>
      <c r="V211" s="1033"/>
      <c r="W211" s="1040"/>
      <c r="X211" s="1034"/>
      <c r="Y211" s="1034"/>
      <c r="Z211" s="1034"/>
      <c r="AA211" s="1034"/>
      <c r="AB211" s="1034"/>
      <c r="AC211" s="1034"/>
    </row>
    <row r="212" spans="1:29" ht="78.599999999999994" customHeight="1">
      <c r="A212" s="120"/>
      <c r="B212" s="957" t="s">
        <v>889</v>
      </c>
      <c r="C212" s="65" t="s">
        <v>890</v>
      </c>
      <c r="D212" s="396" t="s">
        <v>35</v>
      </c>
      <c r="E212" s="196">
        <v>4</v>
      </c>
      <c r="F212" s="196"/>
      <c r="G212" s="959"/>
      <c r="H212" s="959"/>
      <c r="I212" s="92"/>
      <c r="J212" s="959"/>
      <c r="K212" s="963" t="s">
        <v>636</v>
      </c>
      <c r="L212" s="712" t="s">
        <v>35</v>
      </c>
      <c r="M212" s="741"/>
      <c r="N212" s="972" t="s">
        <v>128</v>
      </c>
      <c r="O212" s="712"/>
      <c r="P212" s="712"/>
      <c r="Q212" s="712"/>
      <c r="R212" s="965" t="s">
        <v>15</v>
      </c>
      <c r="S212" s="1055"/>
      <c r="T212" s="1077">
        <v>1</v>
      </c>
      <c r="U212" s="1062">
        <v>1</v>
      </c>
      <c r="W212" s="54"/>
      <c r="X212" s="658"/>
      <c r="Y212" s="635"/>
      <c r="Z212" s="658"/>
      <c r="AA212" s="635"/>
      <c r="AB212" s="658"/>
    </row>
    <row r="213" spans="1:29" ht="59.4" customHeight="1">
      <c r="A213" s="120"/>
      <c r="B213" s="38" t="s">
        <v>560</v>
      </c>
      <c r="C213" s="37" t="s">
        <v>559</v>
      </c>
      <c r="D213" s="795" t="s">
        <v>38</v>
      </c>
      <c r="E213" s="71" t="s">
        <v>38</v>
      </c>
      <c r="F213" s="71"/>
      <c r="G213" s="71"/>
      <c r="H213" s="71"/>
      <c r="I213" s="74"/>
      <c r="J213" s="71"/>
      <c r="K213" s="606">
        <v>4.13</v>
      </c>
      <c r="L213" s="209">
        <v>4.3099999999999996</v>
      </c>
      <c r="M213" s="209"/>
      <c r="N213" s="637" t="s">
        <v>128</v>
      </c>
      <c r="O213" s="976"/>
      <c r="P213" s="209"/>
      <c r="Q213" s="209"/>
      <c r="R213" s="227" t="s">
        <v>18</v>
      </c>
      <c r="S213" s="1055"/>
      <c r="T213" s="1077">
        <v>1</v>
      </c>
      <c r="U213" s="1062">
        <v>1</v>
      </c>
      <c r="W213" s="54"/>
      <c r="X213" s="658"/>
      <c r="Y213" s="635"/>
      <c r="Z213" s="658"/>
      <c r="AA213" s="635"/>
      <c r="AB213" s="658"/>
    </row>
    <row r="214" spans="1:29" ht="88.8" customHeight="1">
      <c r="A214" s="59"/>
      <c r="B214" s="609" t="s">
        <v>273</v>
      </c>
      <c r="C214" s="65" t="s">
        <v>210</v>
      </c>
      <c r="D214" s="796">
        <v>4</v>
      </c>
      <c r="E214" s="196">
        <v>4</v>
      </c>
      <c r="F214" s="196"/>
      <c r="G214" s="196"/>
      <c r="H214" s="606"/>
      <c r="I214" s="606"/>
      <c r="J214" s="98">
        <v>15000</v>
      </c>
      <c r="K214" s="196">
        <v>3.78</v>
      </c>
      <c r="L214" s="722">
        <v>3.96</v>
      </c>
      <c r="M214" s="736" t="s">
        <v>128</v>
      </c>
      <c r="N214" s="638"/>
      <c r="O214" s="622"/>
      <c r="P214" s="209"/>
      <c r="Q214" s="365">
        <v>15000</v>
      </c>
      <c r="R214" s="609" t="s">
        <v>13</v>
      </c>
      <c r="S214" s="241"/>
      <c r="T214" s="1068">
        <v>1</v>
      </c>
      <c r="U214" s="1062">
        <v>1</v>
      </c>
      <c r="W214" s="54"/>
      <c r="X214" s="658"/>
      <c r="Y214" s="635"/>
      <c r="Z214" s="658"/>
      <c r="AA214" s="635"/>
      <c r="AB214" s="658"/>
      <c r="AC214" s="68">
        <v>0</v>
      </c>
    </row>
    <row r="215" spans="1:29" ht="51" customHeight="1">
      <c r="A215" s="59"/>
      <c r="B215" s="1108" t="s">
        <v>440</v>
      </c>
      <c r="C215" s="38" t="s">
        <v>439</v>
      </c>
      <c r="D215" s="807">
        <v>4</v>
      </c>
      <c r="E215" s="73">
        <v>4</v>
      </c>
      <c r="F215" s="73"/>
      <c r="G215" s="71"/>
      <c r="H215" s="71"/>
      <c r="I215" s="71"/>
      <c r="J215" s="71"/>
      <c r="K215" s="47" t="s">
        <v>64</v>
      </c>
      <c r="L215" s="739">
        <v>4</v>
      </c>
      <c r="M215" s="637"/>
      <c r="N215" s="637" t="s">
        <v>128</v>
      </c>
      <c r="O215" s="209"/>
      <c r="P215" s="209"/>
      <c r="Q215" s="209"/>
      <c r="R215" s="94" t="s">
        <v>14</v>
      </c>
      <c r="S215" s="241"/>
      <c r="T215" s="1068">
        <v>1</v>
      </c>
      <c r="U215" s="1062">
        <v>1</v>
      </c>
      <c r="W215" s="58"/>
      <c r="X215" s="658"/>
      <c r="Y215" s="635"/>
      <c r="Z215" s="658"/>
      <c r="AA215" s="635"/>
      <c r="AB215" s="658"/>
    </row>
    <row r="216" spans="1:29" ht="52.8" customHeight="1">
      <c r="A216" s="107"/>
      <c r="B216" s="1179"/>
      <c r="C216" s="65" t="s">
        <v>161</v>
      </c>
      <c r="D216" s="812">
        <v>4</v>
      </c>
      <c r="E216" s="158">
        <v>4</v>
      </c>
      <c r="F216" s="158"/>
      <c r="G216" s="606"/>
      <c r="H216" s="606"/>
      <c r="I216" s="606"/>
      <c r="J216" s="97"/>
      <c r="K216" s="47" t="s">
        <v>64</v>
      </c>
      <c r="L216" s="211">
        <v>4.45</v>
      </c>
      <c r="M216" s="637"/>
      <c r="N216" s="638"/>
      <c r="O216" s="637" t="s">
        <v>128</v>
      </c>
      <c r="P216" s="211"/>
      <c r="Q216" s="211"/>
      <c r="R216" s="358" t="s">
        <v>16</v>
      </c>
      <c r="S216" s="241"/>
      <c r="T216" s="1068"/>
      <c r="U216" s="1080"/>
      <c r="W216" s="219"/>
      <c r="X216" s="665"/>
      <c r="Y216" s="666"/>
      <c r="Z216" s="658"/>
      <c r="AA216" s="635"/>
      <c r="AB216" s="658"/>
    </row>
    <row r="217" spans="1:29" ht="76.5" customHeight="1">
      <c r="A217" s="59"/>
      <c r="B217" s="1178" t="s">
        <v>332</v>
      </c>
      <c r="C217" s="37" t="s">
        <v>395</v>
      </c>
      <c r="D217" s="795" t="s">
        <v>331</v>
      </c>
      <c r="E217" s="71" t="s">
        <v>877</v>
      </c>
      <c r="F217" s="71"/>
      <c r="G217" s="71"/>
      <c r="H217" s="71"/>
      <c r="I217" s="71"/>
      <c r="J217" s="71"/>
      <c r="K217" s="47" t="s">
        <v>64</v>
      </c>
      <c r="L217" s="168" t="s">
        <v>331</v>
      </c>
      <c r="M217" s="637"/>
      <c r="N217" s="706" t="s">
        <v>128</v>
      </c>
      <c r="O217" s="168"/>
      <c r="P217" s="168"/>
      <c r="Q217" s="168"/>
      <c r="R217" s="1178" t="s">
        <v>11</v>
      </c>
      <c r="S217" s="241"/>
      <c r="T217" s="1068">
        <v>1</v>
      </c>
      <c r="U217" s="1062">
        <v>1</v>
      </c>
      <c r="W217" s="54"/>
      <c r="X217" s="658"/>
      <c r="Y217" s="635"/>
      <c r="Z217" s="658"/>
      <c r="AA217" s="635"/>
      <c r="AB217" s="658"/>
    </row>
    <row r="218" spans="1:29" ht="72" customHeight="1">
      <c r="A218" s="65"/>
      <c r="B218" s="1179"/>
      <c r="C218" s="37" t="s">
        <v>210</v>
      </c>
      <c r="D218" s="797">
        <v>4</v>
      </c>
      <c r="E218" s="197">
        <v>4</v>
      </c>
      <c r="F218" s="197"/>
      <c r="G218" s="71"/>
      <c r="H218" s="71"/>
      <c r="I218" s="71"/>
      <c r="J218" s="71"/>
      <c r="K218" s="47" t="s">
        <v>64</v>
      </c>
      <c r="L218" s="950">
        <v>3.73</v>
      </c>
      <c r="M218" s="637" t="s">
        <v>128</v>
      </c>
      <c r="N218" s="729"/>
      <c r="O218" s="168"/>
      <c r="P218" s="168"/>
      <c r="Q218" s="168"/>
      <c r="R218" s="1252" t="s">
        <v>11</v>
      </c>
      <c r="S218" s="241"/>
      <c r="T218" s="1068">
        <v>1</v>
      </c>
      <c r="U218" s="1080">
        <v>1</v>
      </c>
      <c r="W218" s="218"/>
      <c r="X218" s="665"/>
      <c r="Y218" s="635"/>
      <c r="Z218" s="658"/>
      <c r="AA218" s="635"/>
      <c r="AB218" s="658"/>
    </row>
    <row r="219" spans="1:29" ht="67.8" customHeight="1">
      <c r="A219" s="120"/>
      <c r="B219" s="1188" t="s">
        <v>518</v>
      </c>
      <c r="C219" s="77" t="s">
        <v>229</v>
      </c>
      <c r="D219" s="803">
        <v>3.8</v>
      </c>
      <c r="E219" s="1183">
        <v>3.5</v>
      </c>
      <c r="F219" s="1248"/>
      <c r="G219" s="1183"/>
      <c r="H219" s="1183"/>
      <c r="I219" s="1183"/>
      <c r="J219" s="1183"/>
      <c r="K219" s="1183" t="s">
        <v>64</v>
      </c>
      <c r="L219" s="211">
        <v>4.5599999999999996</v>
      </c>
      <c r="M219" s="637"/>
      <c r="N219" s="1226"/>
      <c r="O219" s="736" t="s">
        <v>128</v>
      </c>
      <c r="P219" s="950"/>
      <c r="Q219" s="950"/>
      <c r="R219" s="1188" t="s">
        <v>8</v>
      </c>
      <c r="S219" s="1055"/>
      <c r="T219" s="1077">
        <v>1</v>
      </c>
      <c r="U219" s="1080">
        <v>1</v>
      </c>
      <c r="W219" s="218"/>
      <c r="X219" s="665"/>
      <c r="Y219" s="635"/>
      <c r="Z219" s="658"/>
      <c r="AA219" s="635"/>
      <c r="AB219" s="658"/>
    </row>
    <row r="220" spans="1:29" ht="63" customHeight="1">
      <c r="A220" s="120"/>
      <c r="B220" s="38" t="s">
        <v>321</v>
      </c>
      <c r="C220" s="37" t="s">
        <v>1155</v>
      </c>
      <c r="D220" s="797">
        <v>4</v>
      </c>
      <c r="E220" s="197" t="s">
        <v>1156</v>
      </c>
      <c r="F220" s="197"/>
      <c r="G220" s="75"/>
      <c r="H220" s="75"/>
      <c r="I220" s="75"/>
      <c r="J220" s="71"/>
      <c r="K220" s="197" t="s">
        <v>64</v>
      </c>
      <c r="L220" s="727">
        <v>4.07</v>
      </c>
      <c r="M220" s="637"/>
      <c r="O220" s="735" t="s">
        <v>128</v>
      </c>
      <c r="P220" s="168"/>
      <c r="Q220" s="168"/>
      <c r="R220" s="199" t="s">
        <v>39</v>
      </c>
      <c r="S220" s="1050"/>
      <c r="T220" s="1069">
        <v>1</v>
      </c>
      <c r="U220" s="1080">
        <v>1</v>
      </c>
      <c r="V220" s="212"/>
      <c r="W220" s="652"/>
      <c r="X220" s="665"/>
      <c r="Y220" s="644"/>
      <c r="Z220" s="658"/>
      <c r="AA220" s="635"/>
      <c r="AB220" s="658"/>
    </row>
    <row r="221" spans="1:29" ht="63" customHeight="1">
      <c r="A221" s="120"/>
      <c r="B221" s="893" t="s">
        <v>867</v>
      </c>
      <c r="C221" s="249" t="s">
        <v>559</v>
      </c>
      <c r="D221" s="874"/>
      <c r="E221" s="391" t="s">
        <v>674</v>
      </c>
      <c r="F221" s="391"/>
      <c r="G221" s="265"/>
      <c r="H221" s="265"/>
      <c r="I221" s="265"/>
      <c r="J221" s="894"/>
      <c r="K221" s="391"/>
      <c r="L221" s="726"/>
      <c r="M221" s="741"/>
      <c r="O221" s="738"/>
      <c r="P221" s="700"/>
      <c r="Q221" s="700"/>
      <c r="R221" s="955" t="s">
        <v>5</v>
      </c>
      <c r="S221" s="1050"/>
      <c r="T221" s="1069">
        <v>1</v>
      </c>
      <c r="U221" s="1080">
        <v>1</v>
      </c>
      <c r="V221" s="212"/>
      <c r="W221" s="875"/>
      <c r="X221" s="665"/>
      <c r="Y221" s="644"/>
      <c r="Z221" s="658"/>
      <c r="AA221" s="635"/>
      <c r="AB221" s="658"/>
    </row>
    <row r="222" spans="1:29" ht="113.4" customHeight="1">
      <c r="A222" s="120"/>
      <c r="B222" s="160" t="s">
        <v>901</v>
      </c>
      <c r="C222" s="161" t="s">
        <v>902</v>
      </c>
      <c r="D222" s="814"/>
      <c r="E222" s="876" t="s">
        <v>903</v>
      </c>
      <c r="F222" s="876"/>
      <c r="G222" s="999"/>
      <c r="H222" s="265"/>
      <c r="I222" s="265"/>
      <c r="J222" s="967"/>
      <c r="K222" s="876"/>
      <c r="L222" s="877"/>
      <c r="M222" s="741"/>
      <c r="N222" s="737"/>
      <c r="O222" s="790"/>
      <c r="P222" s="790"/>
      <c r="Q222" s="790"/>
      <c r="R222" s="1108" t="s">
        <v>7</v>
      </c>
      <c r="S222" s="241"/>
      <c r="T222" s="1068">
        <v>1</v>
      </c>
      <c r="U222" s="1080">
        <v>1</v>
      </c>
      <c r="V222" s="212"/>
      <c r="W222" s="875"/>
      <c r="X222" s="665"/>
      <c r="Y222" s="644"/>
      <c r="Z222" s="658"/>
      <c r="AA222" s="635"/>
      <c r="AB222" s="658"/>
    </row>
    <row r="223" spans="1:29" ht="77.400000000000006" customHeight="1">
      <c r="A223" s="80"/>
      <c r="B223" s="17" t="s">
        <v>946</v>
      </c>
      <c r="C223" s="249" t="s">
        <v>947</v>
      </c>
      <c r="D223" s="874"/>
      <c r="E223" s="391" t="s">
        <v>35</v>
      </c>
      <c r="F223" s="391"/>
      <c r="G223" s="265"/>
      <c r="H223" s="265"/>
      <c r="I223" s="265"/>
      <c r="J223" s="786"/>
      <c r="K223" s="391"/>
      <c r="L223" s="726"/>
      <c r="M223" s="741"/>
      <c r="O223" s="738"/>
      <c r="P223" s="700"/>
      <c r="Q223" s="700"/>
      <c r="R223" s="1252" t="s">
        <v>7</v>
      </c>
      <c r="S223" s="241"/>
      <c r="T223" s="1068">
        <v>1</v>
      </c>
      <c r="U223" s="1080">
        <v>1</v>
      </c>
      <c r="V223" s="212"/>
      <c r="W223" s="875"/>
      <c r="X223" s="665"/>
      <c r="Y223" s="644"/>
      <c r="Z223" s="658"/>
      <c r="AA223" s="635"/>
      <c r="AB223" s="658"/>
    </row>
    <row r="224" spans="1:29" ht="68.400000000000006" customHeight="1">
      <c r="A224" s="77"/>
      <c r="B224" s="81" t="s">
        <v>938</v>
      </c>
      <c r="C224" s="37" t="s">
        <v>939</v>
      </c>
      <c r="D224" s="800" t="s">
        <v>284</v>
      </c>
      <c r="E224" s="47" t="s">
        <v>926</v>
      </c>
      <c r="F224" s="47"/>
      <c r="G224" s="71"/>
      <c r="H224" s="71"/>
      <c r="I224" s="71"/>
      <c r="J224" s="71"/>
      <c r="K224" s="47" t="s">
        <v>64</v>
      </c>
      <c r="L224" s="211" t="s">
        <v>284</v>
      </c>
      <c r="M224" s="637"/>
      <c r="N224" s="637" t="s">
        <v>128</v>
      </c>
      <c r="O224" s="167"/>
      <c r="P224" s="167"/>
      <c r="Q224" s="167"/>
      <c r="R224" s="1252" t="s">
        <v>7</v>
      </c>
      <c r="S224" s="241"/>
      <c r="T224" s="1068">
        <v>1</v>
      </c>
      <c r="U224" s="1080">
        <v>1</v>
      </c>
      <c r="V224" s="212"/>
      <c r="W224" s="875"/>
      <c r="X224" s="665"/>
      <c r="Y224" s="644"/>
      <c r="Z224" s="658"/>
      <c r="AA224" s="635"/>
      <c r="AB224" s="658"/>
    </row>
    <row r="225" spans="1:29" s="39" customFormat="1" ht="28.5" customHeight="1">
      <c r="A225" s="367" t="s">
        <v>119</v>
      </c>
      <c r="B225" s="293"/>
      <c r="C225" s="294"/>
      <c r="D225" s="813"/>
      <c r="E225" s="319"/>
      <c r="F225" s="319"/>
      <c r="G225" s="319"/>
      <c r="H225" s="319"/>
      <c r="I225" s="319"/>
      <c r="J225" s="319"/>
      <c r="K225" s="319"/>
      <c r="L225" s="746"/>
      <c r="M225" s="746"/>
      <c r="N225" s="747"/>
      <c r="O225" s="746"/>
      <c r="P225" s="746"/>
      <c r="Q225" s="746"/>
      <c r="R225" s="858">
        <v>1</v>
      </c>
      <c r="S225" s="1059"/>
      <c r="T225" s="1094">
        <f>SUM(T226:T228)</f>
        <v>3</v>
      </c>
      <c r="U225" s="1094">
        <f>SUM(U226:U228)</f>
        <v>3</v>
      </c>
      <c r="V225" s="1090"/>
      <c r="W225" s="1041"/>
      <c r="X225" s="1042"/>
      <c r="Y225" s="1042"/>
      <c r="Z225" s="1042"/>
      <c r="AA225" s="1042"/>
      <c r="AB225" s="1042"/>
      <c r="AC225" s="1042"/>
    </row>
    <row r="226" spans="1:29" ht="63" customHeight="1">
      <c r="A226" s="67"/>
      <c r="B226" s="1188" t="s">
        <v>450</v>
      </c>
      <c r="C226" s="1179" t="s">
        <v>1110</v>
      </c>
      <c r="D226" s="803" t="s">
        <v>445</v>
      </c>
      <c r="E226" s="1183" t="s">
        <v>1157</v>
      </c>
      <c r="F226" s="1248"/>
      <c r="G226" s="1183"/>
      <c r="H226" s="1183"/>
      <c r="I226" s="1183"/>
      <c r="J226" s="1183"/>
      <c r="K226" s="1183" t="s">
        <v>445</v>
      </c>
      <c r="L226" s="950" t="s">
        <v>445</v>
      </c>
      <c r="M226" s="950"/>
      <c r="N226" s="637" t="s">
        <v>128</v>
      </c>
      <c r="O226" s="950"/>
      <c r="P226" s="950"/>
      <c r="Q226" s="950"/>
      <c r="R226" s="1188" t="s">
        <v>14</v>
      </c>
      <c r="S226" s="1055"/>
      <c r="T226" s="1077">
        <v>1</v>
      </c>
      <c r="U226" s="1062">
        <v>1</v>
      </c>
      <c r="W226" s="54"/>
      <c r="X226" s="658"/>
      <c r="Y226" s="635"/>
      <c r="Z226" s="658"/>
      <c r="AA226" s="635"/>
      <c r="AB226" s="658"/>
    </row>
    <row r="227" spans="1:29" ht="126" customHeight="1">
      <c r="A227" s="95"/>
      <c r="B227" s="1179" t="s">
        <v>878</v>
      </c>
      <c r="C227" s="65" t="s">
        <v>879</v>
      </c>
      <c r="D227" s="396" t="s">
        <v>331</v>
      </c>
      <c r="E227" s="1181" t="s">
        <v>880</v>
      </c>
      <c r="F227" s="1244"/>
      <c r="G227" s="1181"/>
      <c r="H227" s="1181"/>
      <c r="I227" s="1181"/>
      <c r="J227" s="1227"/>
      <c r="K227" s="1181" t="s">
        <v>331</v>
      </c>
      <c r="L227" s="209" t="s">
        <v>331</v>
      </c>
      <c r="M227" s="950"/>
      <c r="N227" s="637" t="s">
        <v>128</v>
      </c>
      <c r="O227" s="950"/>
      <c r="P227" s="950"/>
      <c r="Q227" s="950"/>
      <c r="R227" s="452" t="s">
        <v>11</v>
      </c>
      <c r="S227" s="1053"/>
      <c r="T227" s="1073">
        <v>1</v>
      </c>
      <c r="U227" s="1062">
        <v>1</v>
      </c>
      <c r="W227" s="54"/>
      <c r="X227" s="658"/>
      <c r="Y227" s="635"/>
      <c r="Z227" s="658"/>
      <c r="AA227" s="635"/>
      <c r="AB227" s="658"/>
    </row>
    <row r="228" spans="1:29" ht="169.8" customHeight="1">
      <c r="A228" s="95"/>
      <c r="B228" s="105" t="s">
        <v>948</v>
      </c>
      <c r="C228" s="249" t="s">
        <v>949</v>
      </c>
      <c r="D228" s="874"/>
      <c r="E228" s="1091" t="s">
        <v>1158</v>
      </c>
      <c r="F228" s="1091"/>
      <c r="G228" s="265"/>
      <c r="H228" s="265"/>
      <c r="I228" s="265"/>
      <c r="J228" s="786"/>
      <c r="K228" s="391"/>
      <c r="L228" s="726"/>
      <c r="M228" s="741"/>
      <c r="O228" s="738"/>
      <c r="P228" s="700"/>
      <c r="Q228" s="700"/>
      <c r="R228" s="914" t="s">
        <v>7</v>
      </c>
      <c r="S228" s="241"/>
      <c r="T228" s="1068">
        <v>1</v>
      </c>
      <c r="U228" s="1080">
        <v>1</v>
      </c>
      <c r="V228" s="212"/>
      <c r="W228" s="213"/>
      <c r="X228" s="665"/>
      <c r="Y228" s="635"/>
      <c r="Z228" s="658"/>
      <c r="AA228" s="635"/>
      <c r="AB228" s="658"/>
    </row>
    <row r="229" spans="1:29" ht="28.8" customHeight="1">
      <c r="A229" s="104" t="s">
        <v>114</v>
      </c>
      <c r="B229" s="615"/>
      <c r="C229" s="86"/>
      <c r="D229" s="814"/>
      <c r="E229" s="252"/>
      <c r="F229" s="252"/>
      <c r="G229" s="610"/>
      <c r="H229" s="610"/>
      <c r="I229" s="610"/>
      <c r="J229" s="610"/>
      <c r="K229" s="252"/>
      <c r="L229" s="698"/>
      <c r="M229" s="683"/>
      <c r="N229" s="683"/>
      <c r="O229" s="683"/>
      <c r="P229" s="683"/>
      <c r="Q229" s="683"/>
      <c r="R229" s="859">
        <v>1</v>
      </c>
      <c r="S229" s="1058"/>
      <c r="T229" s="1097">
        <f>SUM(T230:T231)</f>
        <v>2</v>
      </c>
      <c r="U229" s="1097">
        <f>SUM(U230:U231)</f>
        <v>2</v>
      </c>
      <c r="V229" s="1033"/>
      <c r="W229" s="1043"/>
      <c r="X229" s="1034"/>
      <c r="Y229" s="1034"/>
      <c r="Z229" s="1034"/>
      <c r="AA229" s="1034"/>
      <c r="AB229" s="1034"/>
      <c r="AC229" s="1034"/>
    </row>
    <row r="230" spans="1:29" ht="86.4" customHeight="1">
      <c r="A230" s="107"/>
      <c r="B230" s="991" t="s">
        <v>457</v>
      </c>
      <c r="C230" s="65" t="s">
        <v>210</v>
      </c>
      <c r="D230" s="803" t="s">
        <v>474</v>
      </c>
      <c r="E230" s="994" t="s">
        <v>474</v>
      </c>
      <c r="F230" s="1248"/>
      <c r="G230" s="994"/>
      <c r="H230" s="994"/>
      <c r="I230" s="994"/>
      <c r="J230" s="994"/>
      <c r="K230" s="992" t="s">
        <v>64</v>
      </c>
      <c r="L230" s="209" t="s">
        <v>474</v>
      </c>
      <c r="M230" s="637"/>
      <c r="N230" s="637" t="s">
        <v>128</v>
      </c>
      <c r="O230" s="950"/>
      <c r="P230" s="950"/>
      <c r="Q230" s="950"/>
      <c r="R230" s="997" t="s">
        <v>6</v>
      </c>
      <c r="S230" s="1055"/>
      <c r="T230" s="1077">
        <v>1</v>
      </c>
      <c r="U230" s="1062">
        <v>1</v>
      </c>
      <c r="X230" s="658"/>
      <c r="Y230" s="635"/>
      <c r="Z230" s="658"/>
      <c r="AA230" s="635"/>
      <c r="AB230" s="658"/>
    </row>
    <row r="231" spans="1:29" ht="126.6" customHeight="1">
      <c r="A231" s="67"/>
      <c r="B231" s="38" t="s">
        <v>1013</v>
      </c>
      <c r="C231" s="426" t="s">
        <v>205</v>
      </c>
      <c r="D231" s="800" t="s">
        <v>594</v>
      </c>
      <c r="E231" s="47" t="s">
        <v>40</v>
      </c>
      <c r="F231" s="47"/>
      <c r="G231" s="402"/>
      <c r="H231" s="47"/>
      <c r="I231" s="47"/>
      <c r="J231" s="47"/>
      <c r="K231" s="47" t="s">
        <v>594</v>
      </c>
      <c r="L231" s="167" t="s">
        <v>594</v>
      </c>
      <c r="M231" s="167"/>
      <c r="N231" s="706" t="s">
        <v>128</v>
      </c>
      <c r="O231" s="167"/>
      <c r="P231" s="167"/>
      <c r="Q231" s="167"/>
      <c r="R231" s="84" t="s">
        <v>17</v>
      </c>
      <c r="S231" s="1055"/>
      <c r="T231" s="1077">
        <v>1</v>
      </c>
      <c r="U231" s="1062">
        <v>1</v>
      </c>
      <c r="W231" s="650"/>
      <c r="X231" s="658"/>
      <c r="Y231" s="643"/>
      <c r="Z231" s="658"/>
      <c r="AA231" s="635"/>
      <c r="AB231" s="658"/>
    </row>
    <row r="232" spans="1:29" ht="27.6" customHeight="1">
      <c r="A232" s="280" t="s">
        <v>976</v>
      </c>
      <c r="B232" s="240"/>
      <c r="C232" s="260"/>
      <c r="D232" s="809"/>
      <c r="E232" s="247"/>
      <c r="F232" s="247"/>
      <c r="G232" s="617"/>
      <c r="H232" s="617"/>
      <c r="I232" s="617"/>
      <c r="J232" s="617"/>
      <c r="K232" s="247"/>
      <c r="L232" s="791"/>
      <c r="M232" s="684"/>
      <c r="N232" s="732"/>
      <c r="O232" s="791"/>
      <c r="P232" s="791"/>
      <c r="Q232" s="791"/>
      <c r="R232" s="854">
        <v>1</v>
      </c>
      <c r="S232" s="1052"/>
      <c r="T232" s="1072"/>
      <c r="W232" s="52"/>
      <c r="X232" s="660"/>
      <c r="Y232" s="660"/>
      <c r="Z232" s="660"/>
      <c r="AA232" s="660"/>
      <c r="AB232" s="660"/>
      <c r="AC232" s="660"/>
    </row>
    <row r="233" spans="1:29" ht="27.6" customHeight="1">
      <c r="A233" s="107" t="s">
        <v>120</v>
      </c>
      <c r="B233" s="255"/>
      <c r="C233" s="36"/>
      <c r="D233" s="809"/>
      <c r="E233" s="247"/>
      <c r="F233" s="247"/>
      <c r="G233" s="963"/>
      <c r="H233" s="963"/>
      <c r="I233" s="963"/>
      <c r="J233" s="963"/>
      <c r="K233" s="247"/>
      <c r="L233" s="966"/>
      <c r="M233" s="966"/>
      <c r="N233" s="732"/>
      <c r="O233" s="966"/>
      <c r="P233" s="966"/>
      <c r="Q233" s="966"/>
      <c r="R233" s="1177">
        <v>1</v>
      </c>
      <c r="S233" s="1059"/>
      <c r="T233" s="1094">
        <f>SUM(T234:T238)</f>
        <v>1</v>
      </c>
      <c r="U233" s="1094">
        <f>SUM(U234:U238)</f>
        <v>5</v>
      </c>
      <c r="V233" s="1033"/>
      <c r="W233" s="1035"/>
      <c r="X233" s="1034"/>
      <c r="Y233" s="1044"/>
      <c r="Z233" s="1034"/>
      <c r="AA233" s="1034"/>
      <c r="AB233" s="1034"/>
      <c r="AC233" s="1033"/>
    </row>
    <row r="234" spans="1:29" ht="78.599999999999994" customHeight="1">
      <c r="A234" s="59"/>
      <c r="B234" s="784" t="s">
        <v>270</v>
      </c>
      <c r="C234" s="36" t="s">
        <v>271</v>
      </c>
      <c r="D234" s="1231"/>
      <c r="E234" s="784"/>
      <c r="F234" s="1249"/>
      <c r="G234" s="1186"/>
      <c r="H234" s="1186"/>
      <c r="I234" s="1186"/>
      <c r="J234" s="1186" t="s">
        <v>899</v>
      </c>
      <c r="K234" s="611"/>
      <c r="L234" s="211"/>
      <c r="M234" s="211"/>
      <c r="N234" s="638"/>
      <c r="O234" s="211"/>
      <c r="P234" s="211" t="s">
        <v>725</v>
      </c>
      <c r="Q234" s="211" t="s">
        <v>726</v>
      </c>
      <c r="R234" s="777" t="s">
        <v>13</v>
      </c>
      <c r="S234" s="241"/>
      <c r="T234" s="1068">
        <v>1</v>
      </c>
      <c r="U234" s="1062">
        <v>1</v>
      </c>
      <c r="X234" s="658"/>
      <c r="Y234" s="635"/>
      <c r="Z234" s="658"/>
      <c r="AA234" s="635"/>
      <c r="AB234" s="658"/>
    </row>
    <row r="235" spans="1:29" ht="42.6" customHeight="1">
      <c r="A235" s="59"/>
      <c r="B235" s="1347"/>
      <c r="C235" s="65" t="s">
        <v>532</v>
      </c>
      <c r="D235" s="803" t="s">
        <v>32</v>
      </c>
      <c r="E235" s="1183" t="s">
        <v>900</v>
      </c>
      <c r="F235" s="1248"/>
      <c r="G235" s="1181"/>
      <c r="H235" s="1181"/>
      <c r="I235" s="1181"/>
      <c r="J235" s="1181"/>
      <c r="K235" s="611" t="s">
        <v>630</v>
      </c>
      <c r="L235" s="211" t="s">
        <v>35</v>
      </c>
      <c r="M235" s="211"/>
      <c r="N235" s="638"/>
      <c r="O235" s="637" t="s">
        <v>128</v>
      </c>
      <c r="P235" s="211"/>
      <c r="Q235" s="211"/>
      <c r="R235" s="777" t="s">
        <v>13</v>
      </c>
      <c r="S235" s="241"/>
      <c r="T235" s="1068"/>
      <c r="U235" s="1062">
        <v>1</v>
      </c>
      <c r="W235" s="55"/>
      <c r="X235" s="658"/>
      <c r="Y235" s="635"/>
      <c r="Z235" s="658"/>
      <c r="AA235" s="635"/>
      <c r="AB235" s="658"/>
    </row>
    <row r="236" spans="1:29" ht="43.2" customHeight="1">
      <c r="A236" s="59"/>
      <c r="B236" s="1347"/>
      <c r="C236" s="65" t="s">
        <v>533</v>
      </c>
      <c r="D236" s="800" t="s">
        <v>37</v>
      </c>
      <c r="E236" s="47" t="s">
        <v>32</v>
      </c>
      <c r="F236" s="47"/>
      <c r="G236" s="71"/>
      <c r="H236" s="71"/>
      <c r="I236" s="71"/>
      <c r="J236" s="71"/>
      <c r="K236" s="47" t="s">
        <v>631</v>
      </c>
      <c r="L236" s="167" t="s">
        <v>727</v>
      </c>
      <c r="M236" s="702"/>
      <c r="N236" s="729"/>
      <c r="O236" s="706" t="s">
        <v>128</v>
      </c>
      <c r="P236" s="167"/>
      <c r="Q236" s="167"/>
      <c r="R236" s="777" t="s">
        <v>13</v>
      </c>
      <c r="S236" s="241"/>
      <c r="T236" s="1068"/>
      <c r="U236" s="1062">
        <v>1</v>
      </c>
      <c r="W236" s="55"/>
      <c r="X236" s="658"/>
      <c r="Y236" s="635"/>
      <c r="Z236" s="658"/>
      <c r="AA236" s="635"/>
      <c r="AB236" s="658"/>
    </row>
    <row r="237" spans="1:29" ht="40.799999999999997" customHeight="1">
      <c r="A237" s="59"/>
      <c r="B237" s="80"/>
      <c r="C237" s="37" t="s">
        <v>534</v>
      </c>
      <c r="D237" s="800" t="s">
        <v>535</v>
      </c>
      <c r="E237" s="47" t="s">
        <v>535</v>
      </c>
      <c r="F237" s="47"/>
      <c r="G237" s="71"/>
      <c r="H237" s="71"/>
      <c r="I237" s="71"/>
      <c r="J237" s="71"/>
      <c r="K237" s="47" t="s">
        <v>632</v>
      </c>
      <c r="L237" s="211" t="s">
        <v>728</v>
      </c>
      <c r="M237" s="706" t="s">
        <v>128</v>
      </c>
      <c r="N237" s="729"/>
      <c r="O237" s="167"/>
      <c r="P237" s="167"/>
      <c r="Q237" s="167"/>
      <c r="R237" s="777" t="s">
        <v>13</v>
      </c>
      <c r="S237" s="260"/>
      <c r="T237" s="1070"/>
      <c r="U237" s="1062">
        <v>1</v>
      </c>
      <c r="W237" s="55"/>
      <c r="X237" s="658"/>
      <c r="Y237" s="635"/>
      <c r="Z237" s="658"/>
      <c r="AA237" s="635"/>
      <c r="AB237" s="658"/>
    </row>
    <row r="238" spans="1:29" ht="36.6" customHeight="1">
      <c r="A238" s="119"/>
      <c r="B238" s="77"/>
      <c r="C238" s="65" t="s">
        <v>536</v>
      </c>
      <c r="D238" s="800" t="s">
        <v>470</v>
      </c>
      <c r="E238" s="47" t="s">
        <v>470</v>
      </c>
      <c r="F238" s="47"/>
      <c r="G238" s="71"/>
      <c r="H238" s="71"/>
      <c r="I238" s="71"/>
      <c r="J238" s="71"/>
      <c r="K238" s="47" t="s">
        <v>65</v>
      </c>
      <c r="L238" s="211" t="s">
        <v>770</v>
      </c>
      <c r="M238" s="637"/>
      <c r="N238" s="706" t="s">
        <v>128</v>
      </c>
      <c r="O238" s="167"/>
      <c r="P238" s="167"/>
      <c r="Q238" s="167"/>
      <c r="R238" s="777" t="s">
        <v>13</v>
      </c>
      <c r="S238" s="260"/>
      <c r="T238" s="1070"/>
      <c r="U238" s="1062">
        <v>1</v>
      </c>
      <c r="W238" s="651"/>
      <c r="X238" s="658"/>
      <c r="Y238" s="450"/>
      <c r="Z238" s="658"/>
      <c r="AA238" s="635"/>
      <c r="AB238" s="658"/>
    </row>
    <row r="239" spans="1:29" ht="32.4" customHeight="1">
      <c r="A239" s="192" t="s">
        <v>114</v>
      </c>
      <c r="B239" s="885"/>
      <c r="C239" s="801"/>
      <c r="D239" s="808"/>
      <c r="E239" s="778"/>
      <c r="F239" s="1247"/>
      <c r="G239" s="775"/>
      <c r="H239" s="605"/>
      <c r="I239" s="605"/>
      <c r="J239" s="605"/>
      <c r="K239" s="145"/>
      <c r="L239" s="683"/>
      <c r="M239" s="683"/>
      <c r="N239" s="728"/>
      <c r="O239" s="683"/>
      <c r="P239" s="683"/>
      <c r="Q239" s="683"/>
      <c r="R239" s="855">
        <v>1</v>
      </c>
      <c r="S239" s="1052"/>
      <c r="T239" s="1096">
        <f>T240</f>
        <v>1</v>
      </c>
      <c r="U239" s="1096">
        <f>U240</f>
        <v>1</v>
      </c>
      <c r="V239" s="1033"/>
      <c r="W239" s="1045"/>
      <c r="X239" s="1034"/>
      <c r="Y239" s="1034"/>
      <c r="Z239" s="1034"/>
      <c r="AA239" s="1034"/>
      <c r="AB239" s="1034"/>
      <c r="AC239" s="1034"/>
    </row>
    <row r="240" spans="1:29" ht="54" customHeight="1">
      <c r="A240" s="65"/>
      <c r="B240" s="788" t="s">
        <v>227</v>
      </c>
      <c r="C240" s="957" t="s">
        <v>225</v>
      </c>
      <c r="D240" s="803" t="s">
        <v>228</v>
      </c>
      <c r="E240" s="961" t="s">
        <v>228</v>
      </c>
      <c r="F240" s="1248"/>
      <c r="G240" s="959"/>
      <c r="H240" s="959"/>
      <c r="I240" s="959"/>
      <c r="J240" s="959"/>
      <c r="K240" s="961" t="s">
        <v>627</v>
      </c>
      <c r="L240" s="950" t="s">
        <v>707</v>
      </c>
      <c r="M240" s="637"/>
      <c r="N240" s="638"/>
      <c r="O240" s="637" t="s">
        <v>128</v>
      </c>
      <c r="P240" s="950"/>
      <c r="Q240" s="950"/>
      <c r="R240" s="613" t="s">
        <v>8</v>
      </c>
      <c r="S240" s="241"/>
      <c r="T240" s="1068">
        <v>1</v>
      </c>
      <c r="U240" s="1062">
        <v>1</v>
      </c>
      <c r="W240" s="651"/>
      <c r="X240" s="658"/>
      <c r="Y240" s="450"/>
      <c r="Z240" s="658"/>
      <c r="AA240" s="635"/>
      <c r="AB240" s="658"/>
      <c r="AC240" s="68"/>
    </row>
    <row r="241" spans="1:29" ht="30.6" customHeight="1">
      <c r="A241" s="368" t="s">
        <v>977</v>
      </c>
      <c r="B241" s="188"/>
      <c r="C241" s="189"/>
      <c r="D241" s="814"/>
      <c r="E241" s="252"/>
      <c r="F241" s="252"/>
      <c r="G241" s="605"/>
      <c r="H241" s="605"/>
      <c r="I241" s="605"/>
      <c r="J241" s="605"/>
      <c r="K241" s="252"/>
      <c r="L241" s="698"/>
      <c r="M241" s="683"/>
      <c r="N241" s="728"/>
      <c r="O241" s="683"/>
      <c r="P241" s="683"/>
      <c r="Q241" s="683"/>
      <c r="R241" s="855">
        <v>1</v>
      </c>
      <c r="S241" s="1052"/>
      <c r="T241" s="1072"/>
      <c r="W241" s="349"/>
      <c r="X241" s="660"/>
      <c r="Y241" s="667"/>
      <c r="Z241" s="660"/>
      <c r="AA241" s="660"/>
      <c r="AB241" s="660"/>
    </row>
    <row r="242" spans="1:29" ht="28.2" customHeight="1">
      <c r="A242" s="107" t="s">
        <v>122</v>
      </c>
      <c r="B242" s="614"/>
      <c r="C242" s="36"/>
      <c r="D242" s="810"/>
      <c r="E242" s="250"/>
      <c r="F242" s="250"/>
      <c r="G242" s="617"/>
      <c r="H242" s="617"/>
      <c r="I242" s="172"/>
      <c r="J242" s="317"/>
      <c r="K242" s="250"/>
      <c r="L242" s="703"/>
      <c r="M242" s="684"/>
      <c r="N242" s="732"/>
      <c r="O242" s="684"/>
      <c r="P242" s="684"/>
      <c r="Q242" s="684"/>
      <c r="R242" s="856">
        <v>1</v>
      </c>
      <c r="S242" s="1052"/>
      <c r="T242" s="1096">
        <f>SUM(T243:T245)</f>
        <v>3</v>
      </c>
      <c r="U242" s="1096">
        <f>SUM(U243:U245)</f>
        <v>3</v>
      </c>
      <c r="V242" s="1033"/>
      <c r="W242" s="1045"/>
      <c r="X242" s="1034"/>
      <c r="Y242" s="1034"/>
      <c r="Z242" s="1034"/>
      <c r="AA242" s="1034"/>
      <c r="AB242" s="1034"/>
      <c r="AC242" s="1034"/>
    </row>
    <row r="243" spans="1:29" ht="54.6" customHeight="1">
      <c r="A243" s="67"/>
      <c r="B243" s="957" t="s">
        <v>868</v>
      </c>
      <c r="C243" s="65" t="s">
        <v>384</v>
      </c>
      <c r="D243" s="962"/>
      <c r="E243" s="267" t="s">
        <v>151</v>
      </c>
      <c r="F243" s="267"/>
      <c r="G243" s="959"/>
      <c r="H243" s="959"/>
      <c r="I243" s="173"/>
      <c r="J243" s="98">
        <v>500000</v>
      </c>
      <c r="K243" s="267"/>
      <c r="L243" s="704"/>
      <c r="M243" s="950"/>
      <c r="N243" s="638"/>
      <c r="O243" s="950"/>
      <c r="P243" s="950"/>
      <c r="Q243" s="950"/>
      <c r="R243" s="224" t="s">
        <v>5</v>
      </c>
      <c r="S243" s="1050"/>
      <c r="T243" s="1069">
        <v>1</v>
      </c>
      <c r="U243" s="1062">
        <v>1</v>
      </c>
      <c r="W243" s="349"/>
      <c r="X243" s="660"/>
      <c r="Y243" s="660"/>
      <c r="Z243" s="660"/>
      <c r="AA243" s="660"/>
      <c r="AB243" s="660"/>
      <c r="AC243" s="901"/>
    </row>
    <row r="244" spans="1:29" ht="54.6" customHeight="1">
      <c r="A244" s="193"/>
      <c r="B244" s="38" t="s">
        <v>987</v>
      </c>
      <c r="C244" s="37" t="s">
        <v>983</v>
      </c>
      <c r="D244" s="973"/>
      <c r="E244" s="93">
        <v>20</v>
      </c>
      <c r="F244" s="93"/>
      <c r="G244" s="71"/>
      <c r="H244" s="71"/>
      <c r="I244" s="171"/>
      <c r="J244" s="89"/>
      <c r="K244" s="93"/>
      <c r="L244" s="734"/>
      <c r="M244" s="167"/>
      <c r="N244" s="729"/>
      <c r="O244" s="167"/>
      <c r="P244" s="167"/>
      <c r="Q244" s="167"/>
      <c r="R244" s="208" t="s">
        <v>9</v>
      </c>
      <c r="S244" s="1050"/>
      <c r="T244" s="1069">
        <v>1</v>
      </c>
      <c r="U244" s="1062">
        <v>1</v>
      </c>
      <c r="W244" s="349"/>
      <c r="X244" s="660"/>
      <c r="Y244" s="660"/>
      <c r="Z244" s="660"/>
      <c r="AA244" s="660"/>
      <c r="AB244" s="660"/>
      <c r="AC244" s="901"/>
    </row>
    <row r="245" spans="1:29" ht="64.8" customHeight="1">
      <c r="A245" s="143"/>
      <c r="B245" s="44" t="s">
        <v>583</v>
      </c>
      <c r="C245" s="38" t="s">
        <v>448</v>
      </c>
      <c r="D245" s="800" t="s">
        <v>449</v>
      </c>
      <c r="E245" s="47" t="s">
        <v>953</v>
      </c>
      <c r="F245" s="47"/>
      <c r="G245" s="71"/>
      <c r="H245" s="71"/>
      <c r="I245" s="174"/>
      <c r="J245" s="89"/>
      <c r="K245" s="47" t="s">
        <v>449</v>
      </c>
      <c r="L245" s="167" t="s">
        <v>449</v>
      </c>
      <c r="M245" s="167"/>
      <c r="N245" s="706" t="s">
        <v>128</v>
      </c>
      <c r="O245" s="167"/>
      <c r="P245" s="167"/>
      <c r="Q245" s="167"/>
      <c r="R245" s="38" t="s">
        <v>14</v>
      </c>
      <c r="S245" s="241"/>
      <c r="T245" s="1068">
        <v>1</v>
      </c>
      <c r="U245" s="1062">
        <v>1</v>
      </c>
      <c r="W245" s="653"/>
      <c r="X245" s="658"/>
      <c r="Y245" s="645"/>
      <c r="Z245" s="658"/>
      <c r="AA245" s="635"/>
      <c r="AB245" s="658"/>
    </row>
    <row r="246" spans="1:29" ht="29.4" customHeight="1">
      <c r="A246" s="48" t="s">
        <v>119</v>
      </c>
      <c r="B246" s="242"/>
      <c r="C246" s="249"/>
      <c r="D246" s="799"/>
      <c r="E246" s="789"/>
      <c r="F246" s="1247"/>
      <c r="G246" s="786"/>
      <c r="H246" s="786"/>
      <c r="I246" s="786"/>
      <c r="J246" s="318"/>
      <c r="K246" s="789"/>
      <c r="L246" s="790"/>
      <c r="M246" s="748"/>
      <c r="N246" s="748"/>
      <c r="O246" s="748"/>
      <c r="P246" s="748"/>
      <c r="Q246" s="748"/>
      <c r="R246" s="861">
        <v>1</v>
      </c>
      <c r="S246" s="1059"/>
      <c r="T246" s="1095">
        <f>SUM(T247:T253)</f>
        <v>7</v>
      </c>
      <c r="U246" s="1095">
        <f>SUM(U247:U253)</f>
        <v>7</v>
      </c>
      <c r="V246" s="1033"/>
      <c r="W246" s="1046"/>
      <c r="X246" s="1034"/>
      <c r="Y246" s="1034"/>
      <c r="Z246" s="1034"/>
      <c r="AA246" s="1034"/>
      <c r="AB246" s="1034"/>
      <c r="AC246" s="1034"/>
    </row>
    <row r="247" spans="1:29" ht="62.4" customHeight="1">
      <c r="A247" s="120"/>
      <c r="B247" s="777" t="s">
        <v>1087</v>
      </c>
      <c r="C247" s="246" t="s">
        <v>1088</v>
      </c>
      <c r="D247" s="802"/>
      <c r="E247" s="416" t="s">
        <v>30</v>
      </c>
      <c r="F247" s="416"/>
      <c r="G247" s="948"/>
      <c r="H247" s="948"/>
      <c r="I247" s="948"/>
      <c r="J247" s="172"/>
      <c r="K247" s="416"/>
      <c r="L247" s="949"/>
      <c r="M247" s="913"/>
      <c r="N247" s="913"/>
      <c r="O247" s="913"/>
      <c r="P247" s="913"/>
      <c r="Q247" s="913"/>
      <c r="R247" s="750" t="s">
        <v>4</v>
      </c>
      <c r="S247" s="1053"/>
      <c r="T247" s="1073">
        <v>1</v>
      </c>
      <c r="U247" s="1062">
        <v>1</v>
      </c>
      <c r="W247" s="56"/>
      <c r="X247" s="660"/>
      <c r="Y247" s="660"/>
      <c r="Z247" s="660"/>
      <c r="AA247" s="660"/>
      <c r="AB247" s="660"/>
      <c r="AC247" s="901"/>
    </row>
    <row r="248" spans="1:29" ht="63" customHeight="1">
      <c r="A248" s="120"/>
      <c r="B248" s="38" t="s">
        <v>1084</v>
      </c>
      <c r="C248" s="37" t="s">
        <v>1085</v>
      </c>
      <c r="D248" s="800"/>
      <c r="E248" s="47" t="s">
        <v>1086</v>
      </c>
      <c r="F248" s="47"/>
      <c r="G248" s="71"/>
      <c r="H248" s="71"/>
      <c r="I248" s="71"/>
      <c r="J248" s="171"/>
      <c r="K248" s="47"/>
      <c r="L248" s="167"/>
      <c r="M248" s="987"/>
      <c r="N248" s="987"/>
      <c r="O248" s="987"/>
      <c r="P248" s="987"/>
      <c r="Q248" s="987"/>
      <c r="R248" s="750" t="s">
        <v>4</v>
      </c>
      <c r="S248" s="1053"/>
      <c r="T248" s="1073">
        <v>1</v>
      </c>
      <c r="U248" s="1062">
        <v>1</v>
      </c>
      <c r="W248" s="56"/>
      <c r="X248" s="660"/>
      <c r="Y248" s="660"/>
      <c r="Z248" s="660"/>
      <c r="AA248" s="660"/>
      <c r="AB248" s="660"/>
      <c r="AC248" s="901"/>
    </row>
    <row r="249" spans="1:29" ht="109.8" customHeight="1">
      <c r="A249" s="120"/>
      <c r="B249" s="38" t="s">
        <v>1089</v>
      </c>
      <c r="C249" s="37" t="s">
        <v>1085</v>
      </c>
      <c r="D249" s="800"/>
      <c r="E249" s="47" t="s">
        <v>1090</v>
      </c>
      <c r="F249" s="47"/>
      <c r="G249" s="71"/>
      <c r="H249" s="71"/>
      <c r="I249" s="71"/>
      <c r="J249" s="171"/>
      <c r="K249" s="47"/>
      <c r="L249" s="167"/>
      <c r="M249" s="987"/>
      <c r="N249" s="987"/>
      <c r="O249" s="987"/>
      <c r="P249" s="987"/>
      <c r="Q249" s="987"/>
      <c r="R249" s="750" t="s">
        <v>4</v>
      </c>
      <c r="S249" s="1053"/>
      <c r="T249" s="1073">
        <v>1</v>
      </c>
      <c r="U249" s="1062">
        <v>1</v>
      </c>
      <c r="W249" s="56"/>
      <c r="X249" s="660"/>
      <c r="Y249" s="660"/>
      <c r="Z249" s="660"/>
      <c r="AA249" s="660"/>
      <c r="AB249" s="660"/>
      <c r="AC249" s="901"/>
    </row>
    <row r="250" spans="1:29" ht="72" customHeight="1">
      <c r="A250" s="120"/>
      <c r="B250" s="777" t="s">
        <v>1091</v>
      </c>
      <c r="C250" s="246" t="s">
        <v>1092</v>
      </c>
      <c r="D250" s="802"/>
      <c r="E250" s="416" t="s">
        <v>170</v>
      </c>
      <c r="F250" s="416"/>
      <c r="G250" s="948"/>
      <c r="H250" s="948"/>
      <c r="I250" s="948"/>
      <c r="J250" s="172"/>
      <c r="K250" s="416"/>
      <c r="L250" s="949"/>
      <c r="M250" s="913"/>
      <c r="N250" s="913"/>
      <c r="O250" s="913"/>
      <c r="P250" s="913"/>
      <c r="Q250" s="913"/>
      <c r="R250" s="750" t="s">
        <v>4</v>
      </c>
      <c r="S250" s="1053"/>
      <c r="T250" s="1073">
        <v>1</v>
      </c>
      <c r="U250" s="1062">
        <v>1</v>
      </c>
      <c r="W250" s="56"/>
      <c r="X250" s="660"/>
      <c r="Y250" s="660"/>
      <c r="Z250" s="660"/>
      <c r="AA250" s="660"/>
      <c r="AB250" s="660"/>
      <c r="AC250" s="901"/>
    </row>
    <row r="251" spans="1:29" ht="60.6" customHeight="1">
      <c r="A251" s="7"/>
      <c r="B251" s="38" t="s">
        <v>891</v>
      </c>
      <c r="C251" s="37" t="s">
        <v>892</v>
      </c>
      <c r="D251" s="800"/>
      <c r="E251" s="47" t="s">
        <v>893</v>
      </c>
      <c r="F251" s="47"/>
      <c r="G251" s="71"/>
      <c r="H251" s="71"/>
      <c r="I251" s="71"/>
      <c r="J251" s="171"/>
      <c r="K251" s="47"/>
      <c r="L251" s="167"/>
      <c r="M251" s="987"/>
      <c r="N251" s="987"/>
      <c r="O251" s="987"/>
      <c r="P251" s="987"/>
      <c r="Q251" s="987"/>
      <c r="R251" s="37" t="s">
        <v>15</v>
      </c>
      <c r="S251" s="260"/>
      <c r="T251" s="1070">
        <v>1</v>
      </c>
      <c r="U251" s="1062">
        <v>1</v>
      </c>
      <c r="W251" s="56"/>
      <c r="X251" s="660"/>
      <c r="Y251" s="660"/>
      <c r="Z251" s="660"/>
      <c r="AA251" s="660"/>
      <c r="AB251" s="660"/>
      <c r="AC251" s="901"/>
    </row>
    <row r="252" spans="1:29" ht="63" customHeight="1">
      <c r="A252" s="107"/>
      <c r="B252" s="38" t="s">
        <v>309</v>
      </c>
      <c r="C252" s="37" t="s">
        <v>310</v>
      </c>
      <c r="D252" s="795" t="s">
        <v>61</v>
      </c>
      <c r="E252" s="71" t="s">
        <v>30</v>
      </c>
      <c r="F252" s="71"/>
      <c r="G252" s="404"/>
      <c r="H252" s="404"/>
      <c r="I252" s="988"/>
      <c r="J252" s="89"/>
      <c r="K252" s="71" t="s">
        <v>621</v>
      </c>
      <c r="L252" s="168" t="s">
        <v>740</v>
      </c>
      <c r="M252" s="706"/>
      <c r="N252" s="729"/>
      <c r="O252" s="706" t="s">
        <v>128</v>
      </c>
      <c r="P252" s="167"/>
      <c r="Q252" s="167"/>
      <c r="R252" s="38" t="s">
        <v>18</v>
      </c>
      <c r="S252" s="241"/>
      <c r="T252" s="1068">
        <v>1</v>
      </c>
      <c r="U252" s="1062">
        <v>1</v>
      </c>
      <c r="W252" s="52"/>
      <c r="X252" s="658"/>
      <c r="Y252" s="635"/>
      <c r="Z252" s="658"/>
      <c r="AA252" s="635"/>
      <c r="AB252" s="658"/>
      <c r="AC252" s="68">
        <f>SUM(X252:X252)</f>
        <v>0</v>
      </c>
    </row>
    <row r="253" spans="1:29" ht="61.8" customHeight="1">
      <c r="A253" s="77"/>
      <c r="B253" s="17" t="s">
        <v>891</v>
      </c>
      <c r="C253" s="276" t="s">
        <v>881</v>
      </c>
      <c r="D253" s="878"/>
      <c r="E253" s="877" t="s">
        <v>40</v>
      </c>
      <c r="F253" s="877"/>
      <c r="G253" s="712"/>
      <c r="H253" s="867"/>
      <c r="I253" s="867"/>
      <c r="J253" s="867"/>
      <c r="K253" s="877"/>
      <c r="L253" s="877"/>
      <c r="M253" s="741"/>
      <c r="N253" s="790"/>
      <c r="O253" s="790"/>
      <c r="P253" s="790"/>
      <c r="Q253" s="790"/>
      <c r="R253" s="910" t="s">
        <v>11</v>
      </c>
      <c r="S253" s="1050"/>
      <c r="T253" s="1069">
        <v>1</v>
      </c>
      <c r="U253" s="1062">
        <v>1</v>
      </c>
      <c r="W253" s="879"/>
      <c r="X253" s="658"/>
      <c r="Y253" s="646"/>
      <c r="Z253" s="658"/>
      <c r="AA253" s="635"/>
      <c r="AB253" s="658"/>
      <c r="AC253" s="68"/>
    </row>
    <row r="254" spans="1:29" ht="33" customHeight="1">
      <c r="A254" s="107" t="s">
        <v>114</v>
      </c>
      <c r="B254" s="242"/>
      <c r="C254" s="61"/>
      <c r="D254" s="814"/>
      <c r="E254" s="252"/>
      <c r="F254" s="252"/>
      <c r="G254" s="786"/>
      <c r="H254" s="786"/>
      <c r="I254" s="786"/>
      <c r="J254" s="786"/>
      <c r="K254" s="252"/>
      <c r="L254" s="698"/>
      <c r="M254" s="790"/>
      <c r="N254" s="728"/>
      <c r="O254" s="790"/>
      <c r="P254" s="790"/>
      <c r="Q254" s="790"/>
      <c r="R254" s="858">
        <v>1</v>
      </c>
      <c r="S254" s="1059"/>
      <c r="T254" s="1094">
        <f>SUM(T255:T256)</f>
        <v>2</v>
      </c>
      <c r="U254" s="1094">
        <f>SUM(U255:U256)</f>
        <v>2</v>
      </c>
      <c r="V254" s="1033"/>
      <c r="W254" s="1046"/>
      <c r="X254" s="1034"/>
      <c r="Y254" s="1034"/>
      <c r="Z254" s="1034"/>
      <c r="AA254" s="1034"/>
      <c r="AB254" s="1034"/>
      <c r="AC254" s="1034"/>
    </row>
    <row r="255" spans="1:29" ht="64.8" customHeight="1">
      <c r="A255" s="502"/>
      <c r="B255" s="609" t="s">
        <v>306</v>
      </c>
      <c r="C255" s="65" t="s">
        <v>307</v>
      </c>
      <c r="D255" s="396" t="s">
        <v>308</v>
      </c>
      <c r="E255" s="776" t="s">
        <v>957</v>
      </c>
      <c r="F255" s="1244"/>
      <c r="G255" s="223"/>
      <c r="H255" s="223"/>
      <c r="I255" s="223"/>
      <c r="J255" s="223"/>
      <c r="K255" s="609" t="s">
        <v>645</v>
      </c>
      <c r="L255" s="358" t="s">
        <v>741</v>
      </c>
      <c r="M255" s="743"/>
      <c r="N255" s="637" t="s">
        <v>128</v>
      </c>
      <c r="O255" s="743"/>
      <c r="P255" s="743"/>
      <c r="Q255" s="743"/>
      <c r="R255" s="609" t="s">
        <v>18</v>
      </c>
      <c r="S255" s="241"/>
      <c r="T255" s="1068">
        <v>1</v>
      </c>
      <c r="U255" s="1062">
        <v>1</v>
      </c>
      <c r="W255" s="56"/>
      <c r="X255" s="658"/>
      <c r="Y255" s="635"/>
      <c r="Z255" s="658"/>
      <c r="AA255" s="635"/>
      <c r="AB255" s="658"/>
    </row>
    <row r="256" spans="1:29" ht="67.8" customHeight="1">
      <c r="A256" s="155"/>
      <c r="B256" s="44" t="s">
        <v>453</v>
      </c>
      <c r="C256" s="38" t="s">
        <v>451</v>
      </c>
      <c r="D256" s="800" t="s">
        <v>452</v>
      </c>
      <c r="E256" s="47" t="s">
        <v>876</v>
      </c>
      <c r="F256" s="47"/>
      <c r="G256" s="71"/>
      <c r="H256" s="71"/>
      <c r="I256" s="71"/>
      <c r="J256" s="71"/>
      <c r="K256" s="47" t="s">
        <v>452</v>
      </c>
      <c r="L256" s="167" t="s">
        <v>452</v>
      </c>
      <c r="M256" s="211"/>
      <c r="N256" s="749" t="s">
        <v>128</v>
      </c>
      <c r="O256" s="211"/>
      <c r="P256" s="211"/>
      <c r="Q256" s="211"/>
      <c r="R256" s="38" t="s">
        <v>14</v>
      </c>
      <c r="S256" s="241"/>
      <c r="T256" s="1068">
        <v>1</v>
      </c>
      <c r="U256" s="1062">
        <v>1</v>
      </c>
      <c r="W256" s="654"/>
      <c r="X256" s="658"/>
      <c r="Y256" s="646"/>
      <c r="Z256" s="658"/>
      <c r="AA256" s="635"/>
      <c r="AB256" s="658"/>
    </row>
    <row r="257" spans="1:29" ht="29.4" customHeight="1">
      <c r="A257" s="187" t="s">
        <v>978</v>
      </c>
      <c r="B257" s="188"/>
      <c r="C257" s="189"/>
      <c r="D257" s="799"/>
      <c r="E257" s="778"/>
      <c r="F257" s="1247"/>
      <c r="G257" s="605"/>
      <c r="H257" s="605"/>
      <c r="I257" s="605"/>
      <c r="J257" s="605"/>
      <c r="K257" s="610"/>
      <c r="L257" s="683"/>
      <c r="M257" s="683"/>
      <c r="N257" s="728"/>
      <c r="O257" s="683"/>
      <c r="P257" s="683"/>
      <c r="Q257" s="683"/>
      <c r="R257" s="855">
        <v>1</v>
      </c>
      <c r="S257" s="1052"/>
      <c r="T257" s="1072"/>
      <c r="W257" s="164"/>
      <c r="X257" s="660"/>
      <c r="Y257" s="660"/>
      <c r="Z257" s="660"/>
      <c r="AA257" s="660"/>
      <c r="AB257" s="660"/>
      <c r="AC257" s="660"/>
    </row>
    <row r="258" spans="1:29" ht="28.5" customHeight="1">
      <c r="A258" s="107" t="s">
        <v>113</v>
      </c>
      <c r="B258" s="259"/>
      <c r="C258" s="260"/>
      <c r="D258" s="802"/>
      <c r="E258" s="416"/>
      <c r="F258" s="416"/>
      <c r="G258" s="963"/>
      <c r="H258" s="963"/>
      <c r="I258" s="963"/>
      <c r="J258" s="292"/>
      <c r="K258" s="416"/>
      <c r="L258" s="966"/>
      <c r="M258" s="966"/>
      <c r="N258" s="732"/>
      <c r="O258" s="966"/>
      <c r="P258" s="966"/>
      <c r="Q258" s="966"/>
      <c r="R258" s="860">
        <v>1</v>
      </c>
      <c r="S258" s="1059"/>
      <c r="T258" s="1094">
        <f>SUM(T259:T261)</f>
        <v>2</v>
      </c>
      <c r="U258" s="1094">
        <f>SUM(U259:U261)</f>
        <v>2</v>
      </c>
      <c r="V258" s="1033"/>
      <c r="W258" s="1033"/>
      <c r="X258" s="1034"/>
      <c r="Y258" s="1034"/>
      <c r="Z258" s="1034"/>
      <c r="AA258" s="1034"/>
      <c r="AB258" s="1034"/>
      <c r="AC258" s="1033"/>
    </row>
    <row r="259" spans="1:29" ht="58.8" customHeight="1">
      <c r="A259" s="59"/>
      <c r="B259" s="262" t="s">
        <v>458</v>
      </c>
      <c r="C259" s="480" t="s">
        <v>205</v>
      </c>
      <c r="D259" s="1228"/>
      <c r="E259" s="947" t="s">
        <v>40</v>
      </c>
      <c r="F259" s="947"/>
      <c r="G259" s="292"/>
      <c r="H259" s="292"/>
      <c r="I259" s="292"/>
      <c r="J259" s="1186"/>
      <c r="K259" s="1229"/>
      <c r="L259" s="1230"/>
      <c r="M259" s="1189"/>
      <c r="N259" s="741"/>
      <c r="O259" s="1189"/>
      <c r="P259" s="1189"/>
      <c r="Q259" s="1189"/>
      <c r="R259" s="777" t="s">
        <v>17</v>
      </c>
      <c r="S259" s="241"/>
      <c r="T259" s="1068">
        <v>1</v>
      </c>
      <c r="U259" s="1062">
        <v>1</v>
      </c>
      <c r="W259" s="57"/>
      <c r="X259" s="658"/>
      <c r="Y259" s="635"/>
      <c r="Z259" s="658"/>
      <c r="AA259" s="635"/>
      <c r="AB259" s="658"/>
    </row>
    <row r="260" spans="1:29" ht="82.8" customHeight="1">
      <c r="A260" s="119"/>
      <c r="B260" s="298" t="s">
        <v>1014</v>
      </c>
      <c r="C260" s="159"/>
      <c r="D260" s="803" t="s">
        <v>40</v>
      </c>
      <c r="E260" s="1183"/>
      <c r="F260" s="1248"/>
      <c r="G260" s="403"/>
      <c r="H260" s="97"/>
      <c r="I260" s="97"/>
      <c r="J260" s="1181"/>
      <c r="K260" s="47" t="s">
        <v>40</v>
      </c>
      <c r="L260" s="167" t="s">
        <v>40</v>
      </c>
      <c r="M260" s="167"/>
      <c r="N260" s="706" t="s">
        <v>128</v>
      </c>
      <c r="O260" s="167"/>
      <c r="P260" s="167"/>
      <c r="Q260" s="167"/>
      <c r="R260" s="777" t="s">
        <v>17</v>
      </c>
      <c r="S260" s="241"/>
      <c r="T260" s="1068"/>
      <c r="W260" s="652"/>
      <c r="X260" s="658"/>
      <c r="Y260" s="644"/>
      <c r="Z260" s="658"/>
      <c r="AA260" s="635"/>
      <c r="AB260" s="658"/>
    </row>
    <row r="261" spans="1:29" ht="82.8" customHeight="1">
      <c r="A261" s="77"/>
      <c r="B261" s="185" t="s">
        <v>982</v>
      </c>
      <c r="C261" s="932" t="s">
        <v>983</v>
      </c>
      <c r="D261" s="938"/>
      <c r="E261" s="939" t="s">
        <v>37</v>
      </c>
      <c r="F261" s="939"/>
      <c r="G261" s="928"/>
      <c r="H261" s="282"/>
      <c r="I261" s="282"/>
      <c r="J261" s="282"/>
      <c r="K261" s="190"/>
      <c r="L261" s="700"/>
      <c r="M261" s="933"/>
      <c r="N261" s="933"/>
      <c r="O261" s="933"/>
      <c r="P261" s="933"/>
      <c r="Q261" s="933"/>
      <c r="R261" s="186" t="s">
        <v>9</v>
      </c>
      <c r="S261" s="306"/>
      <c r="T261" s="1066">
        <v>1</v>
      </c>
      <c r="U261" s="1062">
        <v>1</v>
      </c>
      <c r="W261" s="875"/>
      <c r="X261" s="658"/>
      <c r="Y261" s="644"/>
      <c r="Z261" s="658"/>
      <c r="AA261" s="635"/>
      <c r="AB261" s="658"/>
    </row>
    <row r="262" spans="1:29" ht="27" customHeight="1">
      <c r="A262" s="107" t="s">
        <v>112</v>
      </c>
      <c r="B262" s="251"/>
      <c r="C262" s="249"/>
      <c r="D262" s="799"/>
      <c r="E262" s="778"/>
      <c r="F262" s="1247"/>
      <c r="G262" s="605"/>
      <c r="H262" s="605"/>
      <c r="I262" s="605"/>
      <c r="J262" s="265"/>
      <c r="K262" s="610"/>
      <c r="L262" s="683"/>
      <c r="M262" s="683"/>
      <c r="N262" s="728"/>
      <c r="O262" s="683"/>
      <c r="P262" s="683"/>
      <c r="Q262" s="683"/>
      <c r="R262" s="861">
        <v>1</v>
      </c>
      <c r="S262" s="1059"/>
      <c r="T262" s="1094">
        <f>T263</f>
        <v>1</v>
      </c>
      <c r="U262" s="1094">
        <f>U263</f>
        <v>1</v>
      </c>
      <c r="V262" s="1033"/>
      <c r="W262" s="1043"/>
      <c r="X262" s="1034"/>
      <c r="Y262" s="1034"/>
      <c r="Z262" s="1034"/>
      <c r="AA262" s="1034"/>
      <c r="AB262" s="1034"/>
      <c r="AC262" s="1034"/>
    </row>
    <row r="263" spans="1:29" ht="72" customHeight="1">
      <c r="A263" s="77"/>
      <c r="B263" s="17" t="s">
        <v>281</v>
      </c>
      <c r="C263" s="979" t="s">
        <v>507</v>
      </c>
      <c r="D263" s="803"/>
      <c r="E263" s="961" t="s">
        <v>30</v>
      </c>
      <c r="F263" s="1248"/>
      <c r="G263" s="97"/>
      <c r="H263" s="97"/>
      <c r="I263" s="97"/>
      <c r="J263" s="959"/>
      <c r="K263" s="145"/>
      <c r="L263" s="791"/>
      <c r="M263" s="741"/>
      <c r="N263" s="741"/>
      <c r="O263" s="34"/>
      <c r="P263" s="790"/>
      <c r="Q263" s="790"/>
      <c r="R263" s="915" t="s">
        <v>7</v>
      </c>
      <c r="S263" s="241"/>
      <c r="T263" s="1068">
        <v>1</v>
      </c>
      <c r="U263" s="1062">
        <v>1</v>
      </c>
      <c r="W263" s="875"/>
      <c r="X263" s="658"/>
      <c r="Y263" s="644"/>
      <c r="Z263" s="658"/>
      <c r="AA263" s="635"/>
      <c r="AB263" s="658"/>
    </row>
    <row r="264" spans="1:29" ht="28.2" customHeight="1">
      <c r="A264" s="974" t="s">
        <v>979</v>
      </c>
      <c r="B264" s="240"/>
      <c r="C264" s="260"/>
      <c r="D264" s="809"/>
      <c r="E264" s="247"/>
      <c r="F264" s="247"/>
      <c r="G264" s="388"/>
      <c r="H264" s="388"/>
      <c r="I264" s="388"/>
      <c r="J264" s="1180"/>
      <c r="K264" s="145"/>
      <c r="L264" s="683"/>
      <c r="M264" s="683"/>
      <c r="N264" s="728"/>
      <c r="O264" s="683"/>
      <c r="P264" s="683"/>
      <c r="Q264" s="683"/>
      <c r="R264" s="855">
        <v>1</v>
      </c>
      <c r="S264" s="1052"/>
      <c r="T264" s="1072"/>
      <c r="X264" s="660"/>
      <c r="Y264" s="660"/>
      <c r="Z264" s="660"/>
      <c r="AA264" s="660"/>
      <c r="AB264" s="660"/>
      <c r="AC264" s="68"/>
    </row>
    <row r="265" spans="1:29" ht="28.5" customHeight="1">
      <c r="A265" s="193" t="s">
        <v>121</v>
      </c>
      <c r="B265" s="240"/>
      <c r="C265" s="260"/>
      <c r="D265" s="802"/>
      <c r="E265" s="416"/>
      <c r="F265" s="416"/>
      <c r="G265" s="617"/>
      <c r="H265" s="617"/>
      <c r="I265" s="617"/>
      <c r="J265" s="617"/>
      <c r="K265" s="250"/>
      <c r="L265" s="703"/>
      <c r="M265" s="684"/>
      <c r="N265" s="732"/>
      <c r="O265" s="684"/>
      <c r="P265" s="684"/>
      <c r="Q265" s="684"/>
      <c r="R265" s="862">
        <v>1</v>
      </c>
      <c r="S265" s="1060"/>
      <c r="T265" s="1092">
        <f>SUM(T266:T290)</f>
        <v>14</v>
      </c>
      <c r="U265" s="1092">
        <f>SUM(U266:U290)</f>
        <v>23</v>
      </c>
      <c r="V265" s="1093"/>
      <c r="W265" s="1033"/>
      <c r="X265" s="1034"/>
      <c r="Y265" s="1034"/>
      <c r="Z265" s="1034"/>
      <c r="AA265" s="1034"/>
      <c r="AB265" s="1034"/>
      <c r="AC265" s="1033"/>
    </row>
    <row r="266" spans="1:29" ht="69.599999999999994" customHeight="1">
      <c r="A266" s="59"/>
      <c r="B266" s="833" t="s">
        <v>1122</v>
      </c>
      <c r="C266" s="246" t="s">
        <v>1125</v>
      </c>
      <c r="D266" s="1001"/>
      <c r="E266" s="870" t="s">
        <v>1126</v>
      </c>
      <c r="F266" s="870"/>
      <c r="G266" s="995"/>
      <c r="H266" s="995"/>
      <c r="I266" s="995"/>
      <c r="J266" s="317">
        <v>70000</v>
      </c>
      <c r="K266" s="870"/>
      <c r="L266" s="871"/>
      <c r="M266" s="971"/>
      <c r="N266" s="741"/>
      <c r="O266" s="971"/>
      <c r="P266" s="971"/>
      <c r="Q266" s="971"/>
      <c r="R266" s="210" t="s">
        <v>12</v>
      </c>
      <c r="S266" s="1051"/>
      <c r="T266" s="1071">
        <v>1</v>
      </c>
      <c r="U266" s="1062">
        <v>1</v>
      </c>
      <c r="X266" s="658"/>
      <c r="Y266" s="668"/>
      <c r="Z266" s="658"/>
      <c r="AA266" s="635"/>
      <c r="AB266" s="658"/>
    </row>
    <row r="267" spans="1:29" ht="50.4" customHeight="1">
      <c r="A267" s="107"/>
      <c r="B267" s="1169" t="s">
        <v>774</v>
      </c>
      <c r="C267" s="37" t="s">
        <v>230</v>
      </c>
      <c r="D267" s="800">
        <v>3.5</v>
      </c>
      <c r="E267" s="73">
        <v>3.5</v>
      </c>
      <c r="F267" s="73"/>
      <c r="G267" s="71"/>
      <c r="H267" s="71"/>
      <c r="I267" s="71"/>
      <c r="J267" s="71"/>
      <c r="K267" s="611" t="s">
        <v>64</v>
      </c>
      <c r="L267" s="211">
        <v>3.52</v>
      </c>
      <c r="M267" s="637"/>
      <c r="N267" s="638"/>
      <c r="O267" s="637" t="s">
        <v>128</v>
      </c>
      <c r="P267" s="211"/>
      <c r="Q267" s="211"/>
      <c r="R267" s="609" t="s">
        <v>8</v>
      </c>
      <c r="S267" s="241"/>
      <c r="T267" s="1068">
        <v>1</v>
      </c>
      <c r="U267" s="1062">
        <v>1</v>
      </c>
      <c r="W267" s="58"/>
      <c r="X267" s="658"/>
      <c r="Y267" s="635"/>
      <c r="Z267" s="658"/>
      <c r="AA267" s="635"/>
      <c r="AB267" s="658"/>
    </row>
    <row r="268" spans="1:29" ht="47.4" customHeight="1">
      <c r="A268" s="107"/>
      <c r="B268" s="1170"/>
      <c r="C268" s="37" t="s">
        <v>537</v>
      </c>
      <c r="D268" s="800" t="s">
        <v>331</v>
      </c>
      <c r="E268" s="47" t="s">
        <v>877</v>
      </c>
      <c r="F268" s="47"/>
      <c r="G268" s="71"/>
      <c r="H268" s="71"/>
      <c r="I268" s="171"/>
      <c r="J268" s="71"/>
      <c r="K268" s="611" t="s">
        <v>64</v>
      </c>
      <c r="L268" s="167" t="s">
        <v>331</v>
      </c>
      <c r="M268" s="637"/>
      <c r="N268" s="637" t="s">
        <v>128</v>
      </c>
      <c r="O268" s="167"/>
      <c r="P268" s="167"/>
      <c r="Q268" s="167"/>
      <c r="R268" s="1108" t="s">
        <v>11</v>
      </c>
      <c r="S268" s="241"/>
      <c r="T268" s="1068"/>
      <c r="U268" s="1062">
        <v>1</v>
      </c>
      <c r="W268" s="58"/>
      <c r="X268" s="658"/>
      <c r="Y268" s="635"/>
      <c r="Z268" s="658"/>
      <c r="AA268" s="635"/>
      <c r="AB268" s="658"/>
    </row>
    <row r="269" spans="1:29" ht="49.8" customHeight="1">
      <c r="A269" s="107"/>
      <c r="B269" s="1170"/>
      <c r="C269" s="37" t="s">
        <v>538</v>
      </c>
      <c r="D269" s="800" t="s">
        <v>331</v>
      </c>
      <c r="E269" s="47" t="s">
        <v>877</v>
      </c>
      <c r="F269" s="47"/>
      <c r="G269" s="71"/>
      <c r="H269" s="71"/>
      <c r="I269" s="171"/>
      <c r="J269" s="71"/>
      <c r="K269" s="611" t="s">
        <v>64</v>
      </c>
      <c r="L269" s="167" t="s">
        <v>331</v>
      </c>
      <c r="M269" s="637"/>
      <c r="N269" s="637" t="s">
        <v>128</v>
      </c>
      <c r="O269" s="167"/>
      <c r="P269" s="167"/>
      <c r="Q269" s="167"/>
      <c r="R269" s="1252" t="s">
        <v>11</v>
      </c>
      <c r="S269" s="241"/>
      <c r="T269" s="1068"/>
      <c r="U269" s="1062">
        <v>1</v>
      </c>
      <c r="W269" s="58"/>
      <c r="X269" s="658"/>
      <c r="Y269" s="635"/>
      <c r="Z269" s="658"/>
      <c r="AA269" s="635"/>
      <c r="AB269" s="658"/>
    </row>
    <row r="270" spans="1:29" ht="48" customHeight="1">
      <c r="A270" s="119"/>
      <c r="B270" s="1171"/>
      <c r="C270" s="358" t="s">
        <v>466</v>
      </c>
      <c r="D270" s="209" t="s">
        <v>31</v>
      </c>
      <c r="E270" s="209" t="s">
        <v>31</v>
      </c>
      <c r="F270" s="209"/>
      <c r="G270" s="892"/>
      <c r="H270" s="892"/>
      <c r="I270" s="892"/>
      <c r="J270" s="209"/>
      <c r="K270" s="209" t="s">
        <v>31</v>
      </c>
      <c r="L270" s="209" t="s">
        <v>691</v>
      </c>
      <c r="M270" s="889"/>
      <c r="N270" s="637"/>
      <c r="O270" s="637" t="s">
        <v>128</v>
      </c>
      <c r="P270" s="889"/>
      <c r="Q270" s="889"/>
      <c r="R270" s="358" t="s">
        <v>39</v>
      </c>
      <c r="S270" s="1050"/>
      <c r="T270" s="1069"/>
      <c r="U270" s="1062">
        <v>1</v>
      </c>
      <c r="W270" s="58"/>
      <c r="X270" s="658"/>
      <c r="Y270" s="635"/>
      <c r="Z270" s="658"/>
      <c r="AA270" s="635"/>
      <c r="AB270" s="658"/>
    </row>
    <row r="271" spans="1:29" ht="50.4" customHeight="1">
      <c r="A271" s="59"/>
      <c r="B271" s="977" t="s">
        <v>774</v>
      </c>
      <c r="C271" s="609" t="s">
        <v>461</v>
      </c>
      <c r="D271" s="396" t="s">
        <v>28</v>
      </c>
      <c r="E271" s="776" t="s">
        <v>28</v>
      </c>
      <c r="F271" s="1244"/>
      <c r="G271" s="402"/>
      <c r="H271" s="97"/>
      <c r="I271" s="97"/>
      <c r="J271" s="606"/>
      <c r="K271" s="606" t="s">
        <v>28</v>
      </c>
      <c r="L271" s="167" t="s">
        <v>28</v>
      </c>
      <c r="M271" s="211"/>
      <c r="N271" s="637" t="s">
        <v>128</v>
      </c>
      <c r="O271" s="211"/>
      <c r="P271" s="211"/>
      <c r="Q271" s="211"/>
      <c r="R271" s="609" t="s">
        <v>17</v>
      </c>
      <c r="S271" s="241"/>
      <c r="T271" s="1068"/>
      <c r="U271" s="1062">
        <v>1</v>
      </c>
      <c r="W271" s="58"/>
      <c r="X271" s="658"/>
      <c r="Y271" s="635"/>
      <c r="Z271" s="658"/>
      <c r="AA271" s="635"/>
      <c r="AB271" s="658"/>
    </row>
    <row r="272" spans="1:29" ht="75" customHeight="1">
      <c r="A272" s="59"/>
      <c r="B272" s="767" t="s">
        <v>774</v>
      </c>
      <c r="C272" s="65" t="s">
        <v>388</v>
      </c>
      <c r="D272" s="396"/>
      <c r="E272" s="158">
        <v>4</v>
      </c>
      <c r="F272" s="158"/>
      <c r="G272" s="403"/>
      <c r="H272" s="97"/>
      <c r="I272" s="97"/>
      <c r="J272" s="907"/>
      <c r="K272" s="907"/>
      <c r="L272" s="909"/>
      <c r="M272" s="909"/>
      <c r="N272" s="637"/>
      <c r="O272" s="909"/>
      <c r="P272" s="909"/>
      <c r="Q272" s="909"/>
      <c r="R272" s="1108" t="s">
        <v>15</v>
      </c>
      <c r="S272" s="241"/>
      <c r="T272" s="1068"/>
      <c r="U272" s="1062">
        <v>1</v>
      </c>
      <c r="W272" s="58"/>
      <c r="X272" s="658"/>
      <c r="Y272" s="635"/>
      <c r="Z272" s="658"/>
      <c r="AA272" s="635"/>
      <c r="AB272" s="658"/>
    </row>
    <row r="273" spans="1:29" ht="75" customHeight="1">
      <c r="A273" s="107"/>
      <c r="B273" s="977" t="s">
        <v>894</v>
      </c>
      <c r="C273" s="65" t="s">
        <v>895</v>
      </c>
      <c r="D273" s="815">
        <v>4</v>
      </c>
      <c r="E273" s="158">
        <v>4</v>
      </c>
      <c r="F273" s="158"/>
      <c r="G273" s="606"/>
      <c r="H273" s="606"/>
      <c r="I273" s="92"/>
      <c r="J273" s="606"/>
      <c r="K273" s="121" t="s">
        <v>64</v>
      </c>
      <c r="L273" s="739">
        <v>4.38</v>
      </c>
      <c r="M273" s="637"/>
      <c r="N273" s="638"/>
      <c r="O273" s="637" t="s">
        <v>128</v>
      </c>
      <c r="P273" s="211"/>
      <c r="Q273" s="211"/>
      <c r="R273" s="1252" t="s">
        <v>15</v>
      </c>
      <c r="S273" s="241"/>
      <c r="T273" s="1068"/>
      <c r="U273" s="1062">
        <v>1</v>
      </c>
      <c r="W273" s="58"/>
      <c r="X273" s="658"/>
      <c r="Y273" s="635"/>
      <c r="Z273" s="658"/>
      <c r="AA273" s="635"/>
      <c r="AB273" s="658"/>
    </row>
    <row r="274" spans="1:29" ht="65.400000000000006" customHeight="1">
      <c r="A274" s="107"/>
      <c r="B274" s="38" t="s">
        <v>520</v>
      </c>
      <c r="C274" s="65" t="s">
        <v>274</v>
      </c>
      <c r="D274" s="803" t="s">
        <v>275</v>
      </c>
      <c r="E274" s="779" t="s">
        <v>275</v>
      </c>
      <c r="F274" s="1248"/>
      <c r="G274" s="71"/>
      <c r="H274" s="71"/>
      <c r="I274" s="71"/>
      <c r="J274" s="71"/>
      <c r="K274" s="611" t="s">
        <v>633</v>
      </c>
      <c r="L274" s="751" t="s">
        <v>756</v>
      </c>
      <c r="M274" s="637"/>
      <c r="N274" s="735" t="s">
        <v>128</v>
      </c>
      <c r="O274" s="167"/>
      <c r="P274" s="167"/>
      <c r="Q274" s="167"/>
      <c r="R274" s="38" t="s">
        <v>13</v>
      </c>
      <c r="S274" s="241"/>
      <c r="T274" s="1068">
        <v>1</v>
      </c>
      <c r="U274" s="1062">
        <v>1</v>
      </c>
      <c r="W274" s="58"/>
      <c r="X274" s="658"/>
      <c r="Y274" s="635"/>
      <c r="Z274" s="658"/>
      <c r="AA274" s="635"/>
      <c r="AB274" s="658"/>
    </row>
    <row r="275" spans="1:29" ht="58.8" customHeight="1">
      <c r="A275" s="107"/>
      <c r="B275" s="639" t="s">
        <v>312</v>
      </c>
      <c r="C275" s="1305" t="s">
        <v>522</v>
      </c>
      <c r="D275" s="816" t="s">
        <v>38</v>
      </c>
      <c r="E275" s="77" t="s">
        <v>38</v>
      </c>
      <c r="F275" s="77"/>
      <c r="G275" s="606"/>
      <c r="H275" s="606"/>
      <c r="I275" s="173"/>
      <c r="J275" s="89"/>
      <c r="K275" s="611">
        <v>4.3600000000000003</v>
      </c>
      <c r="L275" s="203" t="s">
        <v>757</v>
      </c>
      <c r="M275" s="211"/>
      <c r="N275" s="637" t="s">
        <v>128</v>
      </c>
      <c r="O275" s="34"/>
      <c r="P275" s="211"/>
      <c r="Q275" s="211"/>
      <c r="R275" s="61" t="s">
        <v>18</v>
      </c>
      <c r="S275" s="260"/>
      <c r="T275" s="1070">
        <v>1</v>
      </c>
      <c r="U275" s="1062">
        <v>1</v>
      </c>
      <c r="W275" s="58"/>
      <c r="X275" s="658"/>
      <c r="Y275" s="635"/>
      <c r="Z275" s="658"/>
      <c r="AA275" s="635"/>
      <c r="AB275" s="658"/>
    </row>
    <row r="276" spans="1:29" ht="81" customHeight="1">
      <c r="A276" s="107"/>
      <c r="B276" s="609" t="s">
        <v>313</v>
      </c>
      <c r="C276" s="1306"/>
      <c r="D276" s="816" t="s">
        <v>38</v>
      </c>
      <c r="E276" s="77" t="s">
        <v>38</v>
      </c>
      <c r="F276" s="77"/>
      <c r="G276" s="606"/>
      <c r="H276" s="606"/>
      <c r="I276" s="173"/>
      <c r="J276" s="606"/>
      <c r="K276" s="751" t="s">
        <v>742</v>
      </c>
      <c r="L276" s="771" t="s">
        <v>764</v>
      </c>
      <c r="M276" s="637" t="s">
        <v>128</v>
      </c>
      <c r="N276" s="637"/>
      <c r="O276" s="702"/>
      <c r="P276" s="211"/>
      <c r="Q276" s="211"/>
      <c r="R276" s="61" t="s">
        <v>18</v>
      </c>
      <c r="S276" s="260"/>
      <c r="T276" s="1070">
        <v>1</v>
      </c>
      <c r="U276" s="1062">
        <v>1</v>
      </c>
      <c r="W276" s="58"/>
      <c r="X276" s="658"/>
      <c r="Y276" s="635"/>
      <c r="Z276" s="658"/>
      <c r="AA276" s="635"/>
      <c r="AB276" s="658"/>
    </row>
    <row r="277" spans="1:29" ht="130.80000000000001" customHeight="1">
      <c r="A277" s="67"/>
      <c r="B277" s="38" t="s">
        <v>315</v>
      </c>
      <c r="C277" s="65" t="s">
        <v>522</v>
      </c>
      <c r="D277" s="816" t="s">
        <v>38</v>
      </c>
      <c r="E277" s="77" t="s">
        <v>38</v>
      </c>
      <c r="F277" s="77"/>
      <c r="G277" s="606"/>
      <c r="H277" s="606"/>
      <c r="I277" s="173"/>
      <c r="J277" s="98"/>
      <c r="K277" s="611">
        <v>4.49</v>
      </c>
      <c r="L277" s="211">
        <v>4.1500000000000004</v>
      </c>
      <c r="M277" s="702"/>
      <c r="N277" s="637" t="s">
        <v>128</v>
      </c>
      <c r="O277" s="702"/>
      <c r="P277" s="211"/>
      <c r="Q277" s="211"/>
      <c r="R277" s="61" t="s">
        <v>18</v>
      </c>
      <c r="S277" s="260"/>
      <c r="T277" s="1070">
        <v>1</v>
      </c>
      <c r="U277" s="1062">
        <v>1</v>
      </c>
      <c r="W277" s="58"/>
      <c r="X277" s="658"/>
      <c r="Y277" s="635"/>
      <c r="Z277" s="658"/>
      <c r="AA277" s="635"/>
      <c r="AB277" s="658"/>
    </row>
    <row r="278" spans="1:29" ht="141" customHeight="1">
      <c r="A278" s="107"/>
      <c r="B278" s="61" t="s">
        <v>622</v>
      </c>
      <c r="C278" s="37" t="s">
        <v>522</v>
      </c>
      <c r="D278" s="817" t="s">
        <v>38</v>
      </c>
      <c r="E278" s="77" t="s">
        <v>38</v>
      </c>
      <c r="F278" s="77"/>
      <c r="G278" s="71"/>
      <c r="H278" s="71"/>
      <c r="I278" s="171"/>
      <c r="J278" s="89"/>
      <c r="K278" s="250">
        <v>4.09</v>
      </c>
      <c r="L278" s="768" t="s">
        <v>765</v>
      </c>
      <c r="M278" s="741" t="s">
        <v>128</v>
      </c>
      <c r="N278" s="741"/>
      <c r="O278" s="707"/>
      <c r="P278" s="752"/>
      <c r="Q278" s="752"/>
      <c r="R278" s="61" t="s">
        <v>18</v>
      </c>
      <c r="S278" s="260"/>
      <c r="T278" s="1070">
        <v>1</v>
      </c>
      <c r="U278" s="1062">
        <v>1</v>
      </c>
      <c r="W278" s="58"/>
      <c r="X278" s="658"/>
      <c r="Y278" s="635"/>
      <c r="Z278" s="658"/>
      <c r="AA278" s="635"/>
      <c r="AB278" s="658"/>
    </row>
    <row r="279" spans="1:29" ht="87.6" customHeight="1">
      <c r="A279" s="107"/>
      <c r="B279" s="61" t="s">
        <v>958</v>
      </c>
      <c r="C279" s="36" t="s">
        <v>959</v>
      </c>
      <c r="D279" s="935"/>
      <c r="E279" s="936" t="s">
        <v>960</v>
      </c>
      <c r="F279" s="936"/>
      <c r="G279" s="71"/>
      <c r="H279" s="71"/>
      <c r="I279" s="171"/>
      <c r="J279" s="89"/>
      <c r="K279" s="250"/>
      <c r="L279" s="768"/>
      <c r="M279" s="741"/>
      <c r="N279" s="741"/>
      <c r="O279" s="636"/>
      <c r="P279" s="934"/>
      <c r="Q279" s="934"/>
      <c r="R279" s="61" t="s">
        <v>18</v>
      </c>
      <c r="S279" s="260"/>
      <c r="T279" s="1070">
        <v>1</v>
      </c>
      <c r="U279" s="1062">
        <v>1</v>
      </c>
      <c r="W279" s="58"/>
      <c r="X279" s="658"/>
      <c r="Y279" s="635"/>
      <c r="Z279" s="658"/>
      <c r="AA279" s="635"/>
      <c r="AB279" s="658"/>
    </row>
    <row r="280" spans="1:29" ht="76.8" customHeight="1">
      <c r="A280" s="107"/>
      <c r="B280" s="61" t="s">
        <v>961</v>
      </c>
      <c r="C280" s="37" t="s">
        <v>962</v>
      </c>
      <c r="D280" s="935"/>
      <c r="E280" s="978" t="s">
        <v>964</v>
      </c>
      <c r="F280" s="978"/>
      <c r="G280" s="931"/>
      <c r="H280" s="931"/>
      <c r="I280" s="172"/>
      <c r="J280" s="317"/>
      <c r="K280" s="250"/>
      <c r="L280" s="768"/>
      <c r="M280" s="741"/>
      <c r="N280" s="741"/>
      <c r="O280" s="636"/>
      <c r="P280" s="934"/>
      <c r="Q280" s="934"/>
      <c r="R280" s="61" t="s">
        <v>18</v>
      </c>
      <c r="S280" s="260"/>
      <c r="T280" s="1070">
        <v>1</v>
      </c>
      <c r="U280" s="1062">
        <v>1</v>
      </c>
      <c r="W280" s="58"/>
      <c r="X280" s="658"/>
      <c r="Y280" s="635"/>
      <c r="Z280" s="658"/>
      <c r="AA280" s="635"/>
      <c r="AB280" s="658"/>
    </row>
    <row r="281" spans="1:29" ht="94.8" customHeight="1">
      <c r="A281" s="107"/>
      <c r="B281" s="65"/>
      <c r="C281" s="37" t="s">
        <v>963</v>
      </c>
      <c r="D281" s="935"/>
      <c r="E281" s="76" t="s">
        <v>965</v>
      </c>
      <c r="F281" s="76"/>
      <c r="G281" s="71"/>
      <c r="H281" s="71"/>
      <c r="I281" s="171"/>
      <c r="J281" s="89"/>
      <c r="K281" s="250"/>
      <c r="L281" s="768"/>
      <c r="M281" s="741"/>
      <c r="N281" s="741"/>
      <c r="O281" s="636"/>
      <c r="P281" s="934"/>
      <c r="Q281" s="934"/>
      <c r="R281" s="61" t="s">
        <v>18</v>
      </c>
      <c r="S281" s="260"/>
      <c r="T281" s="1070"/>
      <c r="U281" s="1062">
        <v>1</v>
      </c>
      <c r="W281" s="58"/>
      <c r="X281" s="658"/>
      <c r="Y281" s="635"/>
      <c r="Z281" s="658"/>
      <c r="AA281" s="635"/>
      <c r="AB281" s="658"/>
    </row>
    <row r="282" spans="1:29" ht="90" customHeight="1">
      <c r="A282" s="67"/>
      <c r="B282" s="76" t="s">
        <v>136</v>
      </c>
      <c r="C282" s="65" t="s">
        <v>427</v>
      </c>
      <c r="D282" s="1184" t="s">
        <v>52</v>
      </c>
      <c r="E282" s="47" t="s">
        <v>329</v>
      </c>
      <c r="F282" s="47"/>
      <c r="G282" s="71"/>
      <c r="H282" s="71"/>
      <c r="I282" s="71"/>
      <c r="J282" s="89">
        <v>50000</v>
      </c>
      <c r="K282" s="267" t="s">
        <v>52</v>
      </c>
      <c r="L282" s="704" t="s">
        <v>690</v>
      </c>
      <c r="M282" s="950"/>
      <c r="N282" s="637"/>
      <c r="O282" s="637" t="s">
        <v>128</v>
      </c>
      <c r="P282" s="950"/>
      <c r="Q282" s="950"/>
      <c r="R282" s="37" t="s">
        <v>12</v>
      </c>
      <c r="S282" s="260"/>
      <c r="T282" s="1070">
        <v>1</v>
      </c>
      <c r="U282" s="1062">
        <v>1</v>
      </c>
      <c r="W282" s="58"/>
      <c r="X282" s="658"/>
      <c r="Y282" s="635"/>
      <c r="Z282" s="658"/>
      <c r="AA282" s="635"/>
      <c r="AB282" s="658"/>
    </row>
    <row r="283" spans="1:29" ht="96" customHeight="1">
      <c r="A283" s="114"/>
      <c r="B283" s="80" t="s">
        <v>136</v>
      </c>
      <c r="C283" s="65" t="s">
        <v>137</v>
      </c>
      <c r="D283" s="803" t="s">
        <v>30</v>
      </c>
      <c r="E283" s="779" t="s">
        <v>1128</v>
      </c>
      <c r="F283" s="1248"/>
      <c r="G283" s="606"/>
      <c r="H283" s="606"/>
      <c r="I283" s="606"/>
      <c r="J283" s="98">
        <v>50000</v>
      </c>
      <c r="K283" s="1183" t="s">
        <v>64</v>
      </c>
      <c r="L283" s="211" t="s">
        <v>750</v>
      </c>
      <c r="M283" s="637"/>
      <c r="N283" s="638"/>
      <c r="O283" s="637" t="s">
        <v>128</v>
      </c>
      <c r="P283" s="211"/>
      <c r="Q283" s="211"/>
      <c r="R283" s="36" t="s">
        <v>12</v>
      </c>
      <c r="S283" s="260"/>
      <c r="T283" s="1070"/>
      <c r="U283" s="1062">
        <v>1</v>
      </c>
      <c r="W283" s="58"/>
      <c r="X283" s="658"/>
      <c r="Y283" s="635"/>
      <c r="Z283" s="658"/>
      <c r="AA283" s="635"/>
      <c r="AB283" s="658"/>
      <c r="AC283" s="68">
        <f>SUM(X282:X283)</f>
        <v>0</v>
      </c>
    </row>
    <row r="284" spans="1:29" ht="52.2" customHeight="1">
      <c r="A284" s="107"/>
      <c r="B284" s="1110" t="s">
        <v>517</v>
      </c>
      <c r="C284" s="37" t="s">
        <v>333</v>
      </c>
      <c r="D284" s="800" t="s">
        <v>53</v>
      </c>
      <c r="E284" s="47" t="s">
        <v>53</v>
      </c>
      <c r="F284" s="47"/>
      <c r="G284" s="71"/>
      <c r="H284" s="71"/>
      <c r="I284" s="171"/>
      <c r="J284" s="71"/>
      <c r="K284" s="47" t="s">
        <v>64</v>
      </c>
      <c r="L284" s="211" t="s">
        <v>53</v>
      </c>
      <c r="M284" s="637"/>
      <c r="N284" s="637" t="s">
        <v>128</v>
      </c>
      <c r="O284" s="167"/>
      <c r="P284" s="167"/>
      <c r="Q284" s="167"/>
      <c r="R284" s="38" t="s">
        <v>11</v>
      </c>
      <c r="S284" s="241"/>
      <c r="T284" s="1068">
        <v>1</v>
      </c>
      <c r="U284" s="1062">
        <v>1</v>
      </c>
      <c r="W284" s="58"/>
      <c r="X284" s="658"/>
      <c r="Y284" s="635"/>
      <c r="Z284" s="658"/>
      <c r="AA284" s="635"/>
      <c r="AB284" s="658"/>
      <c r="AC284" s="163"/>
    </row>
    <row r="285" spans="1:29" ht="49.2" customHeight="1">
      <c r="A285" s="107"/>
      <c r="B285" s="784"/>
      <c r="C285" s="609" t="s">
        <v>488</v>
      </c>
      <c r="D285" s="803" t="s">
        <v>454</v>
      </c>
      <c r="E285" s="779" t="s">
        <v>53</v>
      </c>
      <c r="F285" s="1248"/>
      <c r="G285" s="606"/>
      <c r="H285" s="606"/>
      <c r="I285" s="175"/>
      <c r="J285" s="606"/>
      <c r="K285" s="47" t="s">
        <v>64</v>
      </c>
      <c r="L285" s="211" t="s">
        <v>454</v>
      </c>
      <c r="M285" s="637"/>
      <c r="N285" s="749" t="s">
        <v>128</v>
      </c>
      <c r="O285" s="211"/>
      <c r="P285" s="211"/>
      <c r="Q285" s="211"/>
      <c r="R285" s="609" t="s">
        <v>14</v>
      </c>
      <c r="S285" s="241"/>
      <c r="T285" s="1068"/>
      <c r="W285" s="58"/>
      <c r="X285" s="658"/>
      <c r="Y285" s="635"/>
      <c r="Z285" s="658"/>
      <c r="AA285" s="635"/>
      <c r="AB285" s="658"/>
    </row>
    <row r="286" spans="1:29" ht="51" customHeight="1">
      <c r="A286" s="107"/>
      <c r="B286" s="784"/>
      <c r="C286" s="148" t="s">
        <v>153</v>
      </c>
      <c r="D286" s="800" t="s">
        <v>28</v>
      </c>
      <c r="E286" s="47" t="s">
        <v>28</v>
      </c>
      <c r="F286" s="247"/>
      <c r="H286" s="71"/>
      <c r="I286" s="174"/>
      <c r="J286" s="71"/>
      <c r="K286" s="47" t="s">
        <v>28</v>
      </c>
      <c r="L286" s="167" t="s">
        <v>28</v>
      </c>
      <c r="M286" s="167"/>
      <c r="N286" s="637" t="s">
        <v>128</v>
      </c>
      <c r="O286" s="167"/>
      <c r="P286" s="167"/>
      <c r="Q286" s="167"/>
      <c r="R286" s="38" t="s">
        <v>17</v>
      </c>
      <c r="S286" s="241"/>
      <c r="T286" s="1068"/>
      <c r="U286" s="1062">
        <v>1</v>
      </c>
      <c r="W286" s="58"/>
      <c r="X286" s="658"/>
      <c r="Y286" s="635"/>
      <c r="Z286" s="658"/>
      <c r="AA286" s="635"/>
      <c r="AB286" s="658"/>
    </row>
    <row r="287" spans="1:29" ht="54" customHeight="1">
      <c r="A287" s="107"/>
      <c r="B287" s="1111"/>
      <c r="C287" s="37" t="s">
        <v>153</v>
      </c>
      <c r="D287" s="800" t="s">
        <v>42</v>
      </c>
      <c r="E287" s="47" t="s">
        <v>42</v>
      </c>
      <c r="F287" s="47"/>
      <c r="G287" s="71"/>
      <c r="H287" s="71"/>
      <c r="I287" s="71"/>
      <c r="J287" s="71"/>
      <c r="K287" s="47" t="s">
        <v>64</v>
      </c>
      <c r="L287" s="211" t="s">
        <v>42</v>
      </c>
      <c r="M287" s="637"/>
      <c r="N287" s="735" t="s">
        <v>128</v>
      </c>
      <c r="O287" s="167"/>
      <c r="P287" s="167"/>
      <c r="Q287" s="167"/>
      <c r="R287" s="199" t="s">
        <v>16</v>
      </c>
      <c r="S287" s="241"/>
      <c r="T287" s="1068"/>
      <c r="W287" s="655"/>
      <c r="X287" s="658"/>
      <c r="Y287" s="647"/>
      <c r="Z287" s="658"/>
      <c r="AA287" s="635"/>
      <c r="AB287" s="658"/>
    </row>
    <row r="288" spans="1:29" ht="34.799999999999997" customHeight="1">
      <c r="A288" s="107"/>
      <c r="B288" s="897" t="s">
        <v>869</v>
      </c>
      <c r="C288" s="37" t="s">
        <v>870</v>
      </c>
      <c r="D288" s="800"/>
      <c r="E288" s="47" t="s">
        <v>53</v>
      </c>
      <c r="F288" s="47"/>
      <c r="G288" s="71"/>
      <c r="H288" s="71"/>
      <c r="I288" s="71"/>
      <c r="J288" s="71"/>
      <c r="K288" s="47"/>
      <c r="L288" s="898"/>
      <c r="M288" s="637"/>
      <c r="N288" s="735"/>
      <c r="O288" s="167"/>
      <c r="P288" s="167"/>
      <c r="Q288" s="167"/>
      <c r="R288" s="199" t="s">
        <v>5</v>
      </c>
      <c r="S288" s="1050"/>
      <c r="T288" s="1069">
        <v>1</v>
      </c>
      <c r="U288" s="1062">
        <v>1</v>
      </c>
      <c r="W288" s="902"/>
      <c r="X288" s="903"/>
      <c r="Y288" s="904"/>
      <c r="Z288" s="903"/>
      <c r="AA288" s="905"/>
      <c r="AB288" s="903"/>
    </row>
    <row r="289" spans="1:21" ht="49.2">
      <c r="A289" s="80"/>
      <c r="B289" s="1172" t="s">
        <v>1026</v>
      </c>
      <c r="C289" s="37" t="s">
        <v>966</v>
      </c>
      <c r="D289" s="881"/>
      <c r="E289" s="47" t="s">
        <v>960</v>
      </c>
      <c r="F289" s="47"/>
      <c r="G289" s="402"/>
      <c r="H289" s="880"/>
      <c r="I289" s="880"/>
      <c r="J289" s="880"/>
      <c r="K289" s="881"/>
      <c r="L289" s="882"/>
      <c r="M289" s="702"/>
      <c r="N289" s="702"/>
      <c r="O289" s="702"/>
      <c r="P289" s="702"/>
      <c r="Q289" s="702"/>
      <c r="R289" s="37" t="s">
        <v>18</v>
      </c>
      <c r="S289" s="260"/>
      <c r="T289" s="1070">
        <v>1</v>
      </c>
      <c r="U289" s="1062">
        <v>1</v>
      </c>
    </row>
    <row r="290" spans="1:21" ht="49.2">
      <c r="A290" s="359"/>
      <c r="B290" s="1173"/>
      <c r="C290" s="37" t="s">
        <v>1027</v>
      </c>
      <c r="D290" s="881"/>
      <c r="E290" s="47" t="s">
        <v>32</v>
      </c>
      <c r="F290" s="47"/>
      <c r="G290" s="402"/>
      <c r="H290" s="880"/>
      <c r="I290" s="880"/>
      <c r="J290" s="880"/>
      <c r="K290" s="881"/>
      <c r="L290" s="882"/>
      <c r="M290" s="702"/>
      <c r="N290" s="702"/>
      <c r="O290" s="702"/>
      <c r="P290" s="702"/>
      <c r="Q290" s="702"/>
      <c r="R290" s="38" t="s">
        <v>8</v>
      </c>
      <c r="S290" s="241"/>
      <c r="T290" s="1068">
        <v>1</v>
      </c>
      <c r="U290" s="1062">
        <v>1</v>
      </c>
    </row>
  </sheetData>
  <autoFilter ref="A9:R290"/>
  <mergeCells count="23">
    <mergeCell ref="C275:C276"/>
    <mergeCell ref="K197:K198"/>
    <mergeCell ref="A10:C10"/>
    <mergeCell ref="K20:K21"/>
    <mergeCell ref="K51:K53"/>
    <mergeCell ref="A14:B14"/>
    <mergeCell ref="B235:B236"/>
    <mergeCell ref="L7:L9"/>
    <mergeCell ref="M7:O7"/>
    <mergeCell ref="P7:Q8"/>
    <mergeCell ref="R7:R9"/>
    <mergeCell ref="M8:M9"/>
    <mergeCell ref="N8:N9"/>
    <mergeCell ref="O8:O9"/>
    <mergeCell ref="K7:K9"/>
    <mergeCell ref="A7:A9"/>
    <mergeCell ref="B7:B9"/>
    <mergeCell ref="C7:C9"/>
    <mergeCell ref="D7:D9"/>
    <mergeCell ref="G7:J7"/>
    <mergeCell ref="G8:H8"/>
    <mergeCell ref="I8:J8"/>
    <mergeCell ref="E7:E9"/>
  </mergeCells>
  <pageMargins left="1.1811023622047245" right="0" top="0.39370078740157483" bottom="0.39370078740157483" header="0.31496062992125984" footer="7.874015748031496E-2"/>
  <pageSetup paperSize="9" scale="80" firstPageNumber="21" orientation="landscape" useFirstPageNumber="1" r:id="rId1"/>
  <headerFooter>
    <oddHeader xml:space="preserve">&amp;R
</oddHeader>
    <oddFooter>&amp;C&amp;P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[2]Sheet6!#REF!</xm:f>
          </x14:formula1>
          <xm:sqref>P120:Q120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G21"/>
  <sheetViews>
    <sheetView workbookViewId="0">
      <selection activeCell="G10" sqref="G10"/>
    </sheetView>
  </sheetViews>
  <sheetFormatPr defaultRowHeight="13.8"/>
  <cols>
    <col min="3" max="3" width="16.19921875" customWidth="1"/>
    <col min="7" max="7" width="9.5" bestFit="1" customWidth="1"/>
  </cols>
  <sheetData>
    <row r="3" spans="2:7">
      <c r="B3" t="s">
        <v>145</v>
      </c>
    </row>
    <row r="5" spans="2:7">
      <c r="B5" s="886" t="s">
        <v>95</v>
      </c>
      <c r="C5" s="886"/>
      <c r="D5" s="886"/>
      <c r="E5" s="886">
        <v>3</v>
      </c>
      <c r="F5" s="886">
        <v>4</v>
      </c>
      <c r="G5" s="886" t="s">
        <v>96</v>
      </c>
    </row>
    <row r="6" spans="2:7">
      <c r="B6" s="886" t="s">
        <v>97</v>
      </c>
      <c r="C6" s="886"/>
      <c r="D6" s="886"/>
      <c r="E6" s="886"/>
      <c r="F6" s="886"/>
      <c r="G6" s="887">
        <v>22296</v>
      </c>
    </row>
    <row r="7" spans="2:7">
      <c r="B7" s="886" t="s">
        <v>98</v>
      </c>
      <c r="C7" s="886"/>
      <c r="D7" s="886"/>
      <c r="E7" s="886"/>
      <c r="F7" s="886"/>
      <c r="G7" s="887">
        <v>22297</v>
      </c>
    </row>
    <row r="8" spans="2:7">
      <c r="B8" s="886" t="s">
        <v>0</v>
      </c>
      <c r="C8" s="886"/>
      <c r="D8" s="886"/>
      <c r="E8" s="886"/>
      <c r="F8" s="886"/>
      <c r="G8" s="887">
        <v>22297</v>
      </c>
    </row>
    <row r="9" spans="2:7">
      <c r="B9" s="886" t="s">
        <v>99</v>
      </c>
      <c r="C9" s="886"/>
      <c r="D9" s="886"/>
      <c r="E9" s="886"/>
      <c r="F9" s="886"/>
      <c r="G9" s="887">
        <v>22304</v>
      </c>
    </row>
    <row r="10" spans="2:7">
      <c r="B10" s="886" t="s">
        <v>100</v>
      </c>
      <c r="C10" s="886"/>
      <c r="D10" s="886"/>
      <c r="E10" s="886"/>
      <c r="F10" s="886"/>
      <c r="G10" s="887">
        <v>22296</v>
      </c>
    </row>
    <row r="11" spans="2:7">
      <c r="B11" s="886" t="s">
        <v>101</v>
      </c>
      <c r="C11" s="886"/>
      <c r="D11" s="886"/>
      <c r="E11" s="886"/>
      <c r="F11" s="886"/>
      <c r="G11" s="887">
        <v>22293</v>
      </c>
    </row>
    <row r="12" spans="2:7">
      <c r="B12" s="886" t="s">
        <v>102</v>
      </c>
      <c r="C12" s="886"/>
      <c r="D12" s="886"/>
      <c r="E12" s="886"/>
      <c r="F12" s="886"/>
      <c r="G12" s="887">
        <v>22296</v>
      </c>
    </row>
    <row r="13" spans="2:7">
      <c r="B13" s="886" t="s">
        <v>103</v>
      </c>
      <c r="C13" s="886"/>
      <c r="D13" s="886"/>
      <c r="E13" s="886"/>
      <c r="F13" s="886"/>
      <c r="G13" s="887">
        <v>22289</v>
      </c>
    </row>
    <row r="14" spans="2:7">
      <c r="B14" s="886" t="s">
        <v>104</v>
      </c>
      <c r="C14" s="886"/>
      <c r="D14" s="886"/>
      <c r="E14" s="886"/>
      <c r="F14" s="886"/>
      <c r="G14" s="887">
        <v>22297</v>
      </c>
    </row>
    <row r="15" spans="2:7">
      <c r="B15" s="886" t="s">
        <v>105</v>
      </c>
      <c r="C15" s="886"/>
      <c r="D15" s="886"/>
      <c r="E15" s="886"/>
      <c r="F15" s="886"/>
      <c r="G15" s="887">
        <v>22297</v>
      </c>
    </row>
    <row r="16" spans="2:7">
      <c r="B16" s="886" t="s">
        <v>106</v>
      </c>
      <c r="C16" s="886"/>
      <c r="D16" s="886"/>
      <c r="E16" s="886"/>
      <c r="F16" s="886"/>
      <c r="G16" s="887">
        <v>22292</v>
      </c>
    </row>
    <row r="17" spans="2:7">
      <c r="B17" s="886" t="s">
        <v>107</v>
      </c>
      <c r="C17" s="886"/>
      <c r="D17" s="886"/>
      <c r="E17" s="886"/>
      <c r="F17" s="886"/>
      <c r="G17" s="887">
        <v>22292</v>
      </c>
    </row>
    <row r="18" spans="2:7">
      <c r="B18" s="886" t="s">
        <v>108</v>
      </c>
      <c r="C18" s="886"/>
      <c r="D18" s="886"/>
      <c r="E18" s="886"/>
      <c r="F18" s="886"/>
      <c r="G18" s="887">
        <v>22298</v>
      </c>
    </row>
    <row r="19" spans="2:7">
      <c r="B19" s="886" t="s">
        <v>109</v>
      </c>
      <c r="C19" s="886"/>
      <c r="D19" s="886"/>
      <c r="E19" s="886"/>
      <c r="F19" s="886"/>
      <c r="G19" s="887">
        <v>22289</v>
      </c>
    </row>
    <row r="20" spans="2:7">
      <c r="B20" s="886" t="s">
        <v>110</v>
      </c>
      <c r="C20" s="886"/>
      <c r="D20" s="886"/>
      <c r="E20" s="886"/>
      <c r="F20" s="886"/>
      <c r="G20" s="886"/>
    </row>
    <row r="21" spans="2:7">
      <c r="B21" s="886"/>
      <c r="C21" s="886"/>
      <c r="D21" s="886"/>
      <c r="E21" s="886"/>
      <c r="F21" s="886"/>
      <c r="G21" s="886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19"/>
  <sheetViews>
    <sheetView topLeftCell="J1" workbookViewId="0">
      <selection activeCell="O7" sqref="O7"/>
    </sheetView>
  </sheetViews>
  <sheetFormatPr defaultRowHeight="13.8"/>
  <cols>
    <col min="7" max="7" width="10.69921875" bestFit="1" customWidth="1"/>
  </cols>
  <sheetData>
    <row r="2" spans="2:15">
      <c r="B2" t="s">
        <v>145</v>
      </c>
    </row>
    <row r="3" spans="2:15">
      <c r="M3" t="s">
        <v>758</v>
      </c>
      <c r="N3" t="s">
        <v>745</v>
      </c>
      <c r="O3" t="s">
        <v>767</v>
      </c>
    </row>
    <row r="4" spans="2:15" ht="22.8">
      <c r="B4" s="30" t="s">
        <v>95</v>
      </c>
      <c r="C4" s="19"/>
      <c r="D4" s="20"/>
      <c r="E4" s="21">
        <v>3</v>
      </c>
      <c r="F4" s="21">
        <v>4</v>
      </c>
      <c r="G4" s="21" t="s">
        <v>96</v>
      </c>
      <c r="K4" t="s">
        <v>24</v>
      </c>
      <c r="M4">
        <v>33</v>
      </c>
      <c r="N4">
        <v>4</v>
      </c>
      <c r="O4">
        <v>2</v>
      </c>
    </row>
    <row r="5" spans="2:15" ht="22.8">
      <c r="B5" s="31" t="s">
        <v>97</v>
      </c>
      <c r="E5" s="35" t="s">
        <v>128</v>
      </c>
      <c r="F5" s="35" t="s">
        <v>128</v>
      </c>
      <c r="G5" s="398">
        <v>22216</v>
      </c>
      <c r="H5" s="35"/>
      <c r="M5" s="754">
        <f>M4/39</f>
        <v>0.84615384615384615</v>
      </c>
      <c r="N5" s="754">
        <f>N4/42</f>
        <v>9.5238095238095233E-2</v>
      </c>
      <c r="O5" s="754">
        <f>O4/42</f>
        <v>4.7619047619047616E-2</v>
      </c>
    </row>
    <row r="6" spans="2:15" ht="22.8">
      <c r="B6" s="32" t="s">
        <v>98</v>
      </c>
      <c r="C6" s="24"/>
      <c r="D6" s="24"/>
      <c r="E6" s="25"/>
      <c r="F6" s="26" t="s">
        <v>128</v>
      </c>
      <c r="G6" s="398">
        <v>22195</v>
      </c>
      <c r="H6" s="35"/>
      <c r="M6" t="s">
        <v>758</v>
      </c>
      <c r="N6" t="s">
        <v>745</v>
      </c>
      <c r="O6" t="s">
        <v>64</v>
      </c>
    </row>
    <row r="7" spans="2:15" ht="22.8">
      <c r="B7" s="31" t="s">
        <v>0</v>
      </c>
      <c r="E7" s="22"/>
      <c r="F7" s="35" t="s">
        <v>128</v>
      </c>
      <c r="G7" s="398">
        <v>22205</v>
      </c>
      <c r="H7" s="35"/>
      <c r="K7" t="s">
        <v>25</v>
      </c>
      <c r="M7">
        <v>129</v>
      </c>
      <c r="N7">
        <v>16</v>
      </c>
      <c r="O7">
        <v>6</v>
      </c>
    </row>
    <row r="8" spans="2:15" ht="22.8">
      <c r="B8" s="32" t="s">
        <v>99</v>
      </c>
      <c r="C8" s="24"/>
      <c r="D8" s="24"/>
      <c r="E8" s="25"/>
      <c r="F8" s="26" t="s">
        <v>128</v>
      </c>
      <c r="G8" s="23">
        <v>22195</v>
      </c>
      <c r="H8" s="35"/>
      <c r="M8" s="754">
        <f>M7/151</f>
        <v>0.85430463576158944</v>
      </c>
      <c r="N8" s="754">
        <f>N7/151</f>
        <v>0.10596026490066225</v>
      </c>
      <c r="O8" s="754">
        <f>O7/151</f>
        <v>3.9735099337748346E-2</v>
      </c>
    </row>
    <row r="9" spans="2:15" ht="22.8">
      <c r="B9" s="31" t="s">
        <v>100</v>
      </c>
      <c r="E9" s="35" t="s">
        <v>128</v>
      </c>
      <c r="F9" s="35" t="s">
        <v>128</v>
      </c>
      <c r="G9" s="398">
        <v>22198</v>
      </c>
      <c r="H9" s="35"/>
      <c r="K9" t="s">
        <v>755</v>
      </c>
    </row>
    <row r="10" spans="2:15" ht="22.8">
      <c r="B10" s="32" t="s">
        <v>101</v>
      </c>
      <c r="C10" s="24"/>
      <c r="D10" s="24"/>
      <c r="E10" s="26"/>
      <c r="F10" s="26" t="s">
        <v>128</v>
      </c>
      <c r="G10" s="398">
        <v>22198</v>
      </c>
      <c r="H10" s="35"/>
      <c r="J10" t="s">
        <v>768</v>
      </c>
      <c r="K10">
        <v>39</v>
      </c>
    </row>
    <row r="11" spans="2:15" ht="22.8">
      <c r="B11" s="31" t="s">
        <v>102</v>
      </c>
      <c r="E11" s="35" t="s">
        <v>128</v>
      </c>
      <c r="F11" s="35" t="s">
        <v>128</v>
      </c>
      <c r="G11" s="398">
        <v>22198</v>
      </c>
      <c r="H11" s="35"/>
      <c r="J11" t="s">
        <v>769</v>
      </c>
      <c r="K11">
        <v>151</v>
      </c>
    </row>
    <row r="12" spans="2:15" ht="22.8">
      <c r="B12" s="32" t="s">
        <v>103</v>
      </c>
      <c r="C12" s="24"/>
      <c r="D12" s="24"/>
      <c r="E12" s="25"/>
      <c r="F12" s="26" t="s">
        <v>128</v>
      </c>
      <c r="G12" s="398">
        <v>22171</v>
      </c>
      <c r="H12" s="35"/>
      <c r="O12" s="754"/>
    </row>
    <row r="13" spans="2:15" ht="22.8">
      <c r="B13" s="31" t="s">
        <v>104</v>
      </c>
      <c r="E13" s="35" t="s">
        <v>128</v>
      </c>
      <c r="F13" s="35" t="s">
        <v>128</v>
      </c>
      <c r="G13" s="398">
        <v>22199</v>
      </c>
      <c r="H13" s="35"/>
    </row>
    <row r="14" spans="2:15" ht="22.8">
      <c r="B14" s="32" t="s">
        <v>105</v>
      </c>
      <c r="C14" s="24"/>
      <c r="D14" s="24"/>
      <c r="E14" s="26"/>
      <c r="F14" s="26" t="s">
        <v>128</v>
      </c>
      <c r="G14" s="634">
        <v>22187</v>
      </c>
      <c r="H14" s="35"/>
    </row>
    <row r="15" spans="2:15" ht="22.8">
      <c r="B15" s="31" t="s">
        <v>106</v>
      </c>
      <c r="E15" s="22"/>
      <c r="F15" s="35" t="s">
        <v>128</v>
      </c>
      <c r="G15" s="398">
        <v>22199</v>
      </c>
      <c r="H15" s="35"/>
    </row>
    <row r="16" spans="2:15" ht="22.8">
      <c r="B16" s="32" t="s">
        <v>107</v>
      </c>
      <c r="C16" s="24"/>
      <c r="D16" s="24"/>
      <c r="E16" s="26"/>
      <c r="F16" s="26" t="s">
        <v>128</v>
      </c>
      <c r="G16" s="398">
        <v>22200</v>
      </c>
      <c r="H16" s="35"/>
    </row>
    <row r="17" spans="2:8" ht="22.8">
      <c r="B17" s="31" t="s">
        <v>108</v>
      </c>
      <c r="E17" s="22"/>
      <c r="F17" s="22"/>
      <c r="G17" s="398">
        <v>22206</v>
      </c>
      <c r="H17" s="35"/>
    </row>
    <row r="18" spans="2:8" ht="22.8">
      <c r="B18" s="32" t="s">
        <v>109</v>
      </c>
      <c r="C18" s="24"/>
      <c r="D18" s="24"/>
      <c r="E18" s="25"/>
      <c r="F18" s="26" t="s">
        <v>128</v>
      </c>
      <c r="G18" s="634">
        <v>22180</v>
      </c>
      <c r="H18" s="35"/>
    </row>
    <row r="19" spans="2:8" ht="22.8">
      <c r="B19" s="33" t="s">
        <v>110</v>
      </c>
      <c r="C19" s="27"/>
      <c r="D19" s="28"/>
      <c r="E19" s="29"/>
      <c r="F19" s="35" t="s">
        <v>128</v>
      </c>
      <c r="G19" s="398"/>
      <c r="H19" s="35"/>
    </row>
  </sheetData>
  <pageMargins left="0.7" right="0.7" top="0.75" bottom="0.75" header="0.3" footer="0.3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4"/>
  <sheetViews>
    <sheetView workbookViewId="0">
      <selection activeCell="B55" sqref="B55"/>
    </sheetView>
  </sheetViews>
  <sheetFormatPr defaultRowHeight="24.6"/>
  <cols>
    <col min="1" max="1" width="14.8984375" style="2" customWidth="1"/>
    <col min="2" max="2" width="25.296875" style="2" customWidth="1"/>
    <col min="3" max="3" width="8.796875" style="2"/>
    <col min="4" max="4" width="10.296875" style="2" customWidth="1"/>
    <col min="5" max="8" width="8.796875" style="2"/>
    <col min="9" max="9" width="15.5" style="2" customWidth="1"/>
    <col min="10" max="16384" width="8.796875" style="2"/>
  </cols>
  <sheetData>
    <row r="1" spans="1:9">
      <c r="A1" s="838" t="s">
        <v>807</v>
      </c>
      <c r="B1" s="99"/>
      <c r="C1" s="99"/>
      <c r="D1" s="838" t="s">
        <v>808</v>
      </c>
      <c r="F1" s="838"/>
      <c r="G1" s="838"/>
      <c r="H1" s="838"/>
      <c r="I1" s="838"/>
    </row>
    <row r="2" spans="1:9">
      <c r="A2" s="99" t="s">
        <v>681</v>
      </c>
      <c r="B2" s="99"/>
      <c r="C2" s="99"/>
      <c r="D2" s="822"/>
      <c r="E2" s="825"/>
      <c r="F2" s="99"/>
      <c r="G2" s="99"/>
      <c r="H2" s="99"/>
      <c r="I2" s="99"/>
    </row>
    <row r="3" spans="1:9">
      <c r="A3" s="99" t="s">
        <v>83</v>
      </c>
      <c r="B3" s="99"/>
      <c r="C3" s="99"/>
      <c r="D3" s="822"/>
      <c r="E3" s="825"/>
      <c r="F3" s="99"/>
      <c r="G3" s="99"/>
      <c r="H3" s="99"/>
      <c r="I3" s="99"/>
    </row>
    <row r="4" spans="1:9">
      <c r="A4" s="2" t="s">
        <v>806</v>
      </c>
    </row>
    <row r="5" spans="1:9" ht="24.6" customHeight="1">
      <c r="A5" s="1276" t="s">
        <v>679</v>
      </c>
      <c r="B5" s="1276" t="s">
        <v>1</v>
      </c>
      <c r="C5" s="1276" t="s">
        <v>391</v>
      </c>
      <c r="D5" s="1276" t="s">
        <v>773</v>
      </c>
      <c r="E5" s="1288" t="s">
        <v>81</v>
      </c>
      <c r="F5" s="1294"/>
      <c r="G5" s="1294"/>
      <c r="H5" s="1289"/>
      <c r="I5" s="1307" t="s">
        <v>23</v>
      </c>
    </row>
    <row r="6" spans="1:9" ht="24.6" customHeight="1">
      <c r="A6" s="1277"/>
      <c r="B6" s="1277"/>
      <c r="C6" s="1277"/>
      <c r="D6" s="1277"/>
      <c r="E6" s="1288" t="s">
        <v>19</v>
      </c>
      <c r="F6" s="1289"/>
      <c r="G6" s="1288" t="s">
        <v>20</v>
      </c>
      <c r="H6" s="1289"/>
      <c r="I6" s="1308"/>
    </row>
    <row r="7" spans="1:9">
      <c r="A7" s="1278"/>
      <c r="B7" s="1278"/>
      <c r="C7" s="1278"/>
      <c r="D7" s="1278"/>
      <c r="E7" s="787" t="s">
        <v>2</v>
      </c>
      <c r="F7" s="787" t="s">
        <v>3</v>
      </c>
      <c r="G7" s="787" t="s">
        <v>2</v>
      </c>
      <c r="H7" s="787" t="s">
        <v>3</v>
      </c>
      <c r="I7" s="1309"/>
    </row>
    <row r="8" spans="1:9">
      <c r="A8" s="845" t="s">
        <v>776</v>
      </c>
      <c r="B8" s="839"/>
      <c r="C8" s="839"/>
      <c r="D8" s="839"/>
      <c r="E8" s="839"/>
      <c r="F8" s="839"/>
      <c r="G8" s="839"/>
      <c r="H8" s="839"/>
      <c r="I8" s="839"/>
    </row>
    <row r="9" spans="1:9" ht="28.2" customHeight="1">
      <c r="A9" s="1348" t="s">
        <v>90</v>
      </c>
      <c r="B9" s="1348"/>
      <c r="C9" s="840"/>
      <c r="D9" s="840"/>
      <c r="E9" s="840"/>
      <c r="F9" s="840"/>
      <c r="G9" s="840"/>
      <c r="H9" s="840"/>
      <c r="I9" s="840"/>
    </row>
    <row r="10" spans="1:9">
      <c r="A10" s="107" t="s">
        <v>120</v>
      </c>
      <c r="B10" s="840"/>
      <c r="C10" s="840"/>
      <c r="D10" s="840"/>
      <c r="E10" s="840"/>
      <c r="F10" s="840"/>
      <c r="G10" s="840"/>
      <c r="H10" s="840"/>
      <c r="I10" s="840"/>
    </row>
    <row r="11" spans="1:9" ht="55.8" customHeight="1">
      <c r="A11" s="846"/>
      <c r="B11" s="847" t="s">
        <v>810</v>
      </c>
      <c r="C11" s="846"/>
      <c r="D11" s="846"/>
      <c r="E11" s="846"/>
      <c r="F11" s="846"/>
      <c r="G11" s="846"/>
      <c r="H11" s="846"/>
      <c r="I11" s="846"/>
    </row>
    <row r="12" spans="1:9">
      <c r="A12" s="841" t="s">
        <v>91</v>
      </c>
      <c r="B12" s="840"/>
      <c r="C12" s="840"/>
      <c r="D12" s="840"/>
      <c r="E12" s="840"/>
      <c r="F12" s="840"/>
      <c r="G12" s="840"/>
      <c r="H12" s="840"/>
      <c r="I12" s="840"/>
    </row>
    <row r="13" spans="1:9">
      <c r="A13" s="107" t="s">
        <v>121</v>
      </c>
      <c r="B13" s="840"/>
      <c r="C13" s="840"/>
      <c r="D13" s="840"/>
      <c r="E13" s="840"/>
      <c r="F13" s="840"/>
      <c r="G13" s="840"/>
      <c r="H13" s="840"/>
      <c r="I13" s="840"/>
    </row>
    <row r="14" spans="1:9" ht="46.2" customHeight="1">
      <c r="A14" s="846"/>
      <c r="B14" s="847" t="s">
        <v>809</v>
      </c>
      <c r="C14" s="846"/>
      <c r="D14" s="846"/>
      <c r="E14" s="846"/>
      <c r="F14" s="846"/>
      <c r="G14" s="846"/>
      <c r="H14" s="846"/>
      <c r="I14" s="846"/>
    </row>
    <row r="15" spans="1:9">
      <c r="A15" s="842" t="s">
        <v>92</v>
      </c>
      <c r="B15" s="840"/>
      <c r="C15" s="840"/>
      <c r="D15" s="840"/>
      <c r="E15" s="840"/>
      <c r="F15" s="840"/>
      <c r="G15" s="840"/>
      <c r="H15" s="840"/>
      <c r="I15" s="840"/>
    </row>
    <row r="16" spans="1:9">
      <c r="A16" s="120" t="s">
        <v>113</v>
      </c>
      <c r="B16" s="840"/>
      <c r="C16" s="840"/>
      <c r="D16" s="840"/>
      <c r="E16" s="840"/>
      <c r="F16" s="840"/>
      <c r="G16" s="840"/>
      <c r="H16" s="840"/>
      <c r="I16" s="840"/>
    </row>
    <row r="17" spans="1:9" ht="78" customHeight="1">
      <c r="A17" s="846"/>
      <c r="B17" s="17" t="s">
        <v>805</v>
      </c>
      <c r="C17" s="846"/>
      <c r="D17" s="846"/>
      <c r="E17" s="846"/>
      <c r="F17" s="846"/>
      <c r="G17" s="846"/>
      <c r="H17" s="846"/>
      <c r="I17" s="846"/>
    </row>
    <row r="18" spans="1:9">
      <c r="A18" s="120" t="s">
        <v>119</v>
      </c>
      <c r="B18" s="840"/>
      <c r="C18" s="840"/>
      <c r="D18" s="840"/>
      <c r="E18" s="840"/>
      <c r="F18" s="840"/>
      <c r="G18" s="840"/>
      <c r="H18" s="840"/>
      <c r="I18" s="840"/>
    </row>
    <row r="19" spans="1:9" ht="55.2" customHeight="1">
      <c r="A19" s="846"/>
      <c r="B19" s="17" t="s">
        <v>804</v>
      </c>
      <c r="C19" s="846"/>
      <c r="D19" s="846"/>
      <c r="E19" s="846"/>
      <c r="F19" s="846"/>
      <c r="G19" s="846"/>
      <c r="H19" s="846"/>
      <c r="I19" s="846"/>
    </row>
    <row r="20" spans="1:9">
      <c r="A20" s="842" t="s">
        <v>125</v>
      </c>
      <c r="B20" s="840"/>
      <c r="C20" s="840"/>
      <c r="D20" s="840"/>
      <c r="E20" s="840"/>
      <c r="F20" s="840"/>
      <c r="G20" s="840"/>
      <c r="H20" s="840"/>
      <c r="I20" s="840"/>
    </row>
    <row r="21" spans="1:9">
      <c r="A21" s="107" t="s">
        <v>120</v>
      </c>
      <c r="B21" s="840"/>
      <c r="C21" s="840"/>
      <c r="D21" s="840"/>
      <c r="E21" s="840"/>
      <c r="F21" s="840"/>
      <c r="G21" s="840"/>
      <c r="H21" s="840"/>
      <c r="I21" s="840"/>
    </row>
    <row r="22" spans="1:9" ht="51" customHeight="1">
      <c r="A22" s="840"/>
      <c r="B22" s="17" t="s">
        <v>811</v>
      </c>
      <c r="C22" s="846"/>
      <c r="D22" s="846"/>
      <c r="E22" s="846"/>
      <c r="F22" s="846"/>
      <c r="G22" s="846"/>
      <c r="H22" s="846"/>
      <c r="I22" s="846"/>
    </row>
    <row r="23" spans="1:9" ht="28.8" customHeight="1">
      <c r="A23" s="840"/>
      <c r="B23" s="105" t="s">
        <v>812</v>
      </c>
      <c r="C23" s="848"/>
      <c r="D23" s="848"/>
      <c r="E23" s="848"/>
      <c r="F23" s="848"/>
      <c r="G23" s="848"/>
      <c r="H23" s="848"/>
      <c r="I23" s="848"/>
    </row>
    <row r="24" spans="1:9" ht="49.2" customHeight="1">
      <c r="A24" s="840"/>
      <c r="B24" s="105" t="s">
        <v>813</v>
      </c>
      <c r="C24" s="848"/>
      <c r="D24" s="848"/>
      <c r="E24" s="848"/>
      <c r="F24" s="848"/>
      <c r="G24" s="848"/>
      <c r="H24" s="848"/>
      <c r="I24" s="848"/>
    </row>
    <row r="25" spans="1:9" ht="55.2" customHeight="1">
      <c r="A25" s="846"/>
      <c r="B25" s="105" t="s">
        <v>814</v>
      </c>
      <c r="C25" s="848"/>
      <c r="D25" s="848"/>
      <c r="E25" s="848"/>
      <c r="F25" s="848"/>
      <c r="G25" s="848"/>
      <c r="H25" s="848"/>
      <c r="I25" s="848"/>
    </row>
    <row r="26" spans="1:9">
      <c r="A26" s="107" t="s">
        <v>121</v>
      </c>
      <c r="B26" s="840"/>
      <c r="C26" s="840"/>
      <c r="D26" s="840"/>
      <c r="E26" s="840"/>
      <c r="F26" s="840"/>
      <c r="G26" s="840"/>
      <c r="H26" s="840"/>
      <c r="I26" s="840"/>
    </row>
    <row r="27" spans="1:9" ht="106.2" customHeight="1">
      <c r="A27" s="840"/>
      <c r="B27" s="17" t="s">
        <v>815</v>
      </c>
      <c r="C27" s="846"/>
      <c r="D27" s="846"/>
      <c r="E27" s="846"/>
      <c r="F27" s="846"/>
      <c r="G27" s="846"/>
      <c r="H27" s="846"/>
      <c r="I27" s="846"/>
    </row>
    <row r="28" spans="1:9" ht="73.8" customHeight="1">
      <c r="A28" s="840"/>
      <c r="B28" s="833" t="s">
        <v>816</v>
      </c>
      <c r="C28" s="840"/>
      <c r="D28" s="840"/>
      <c r="E28" s="840"/>
      <c r="F28" s="840"/>
      <c r="G28" s="840"/>
      <c r="H28" s="840"/>
      <c r="I28" s="840"/>
    </row>
    <row r="29" spans="1:9" ht="79.8" customHeight="1">
      <c r="A29" s="840"/>
      <c r="B29" s="17" t="s">
        <v>817</v>
      </c>
      <c r="C29" s="846"/>
      <c r="D29" s="846"/>
      <c r="E29" s="846"/>
      <c r="F29" s="846"/>
      <c r="G29" s="846"/>
      <c r="H29" s="846"/>
      <c r="I29" s="846"/>
    </row>
    <row r="30" spans="1:9" ht="77.400000000000006" customHeight="1">
      <c r="A30" s="846"/>
      <c r="B30" s="847" t="s">
        <v>818</v>
      </c>
      <c r="C30" s="846"/>
      <c r="D30" s="846"/>
      <c r="E30" s="846"/>
      <c r="F30" s="846"/>
      <c r="G30" s="846"/>
      <c r="H30" s="846"/>
      <c r="I30" s="846"/>
    </row>
    <row r="31" spans="1:9">
      <c r="A31" s="107" t="s">
        <v>465</v>
      </c>
      <c r="B31" s="840"/>
      <c r="C31" s="840"/>
      <c r="D31" s="840"/>
      <c r="E31" s="840"/>
      <c r="F31" s="840"/>
      <c r="G31" s="840"/>
      <c r="H31" s="840"/>
      <c r="I31" s="840"/>
    </row>
    <row r="32" spans="1:9" ht="49.2">
      <c r="A32" s="840"/>
      <c r="B32" s="17" t="s">
        <v>819</v>
      </c>
      <c r="C32" s="846"/>
      <c r="D32" s="846"/>
      <c r="E32" s="846"/>
      <c r="F32" s="846"/>
      <c r="G32" s="846"/>
      <c r="H32" s="846"/>
      <c r="I32" s="846"/>
    </row>
    <row r="33" spans="1:9" ht="73.8">
      <c r="A33" s="840"/>
      <c r="B33" s="849" t="s">
        <v>820</v>
      </c>
      <c r="C33" s="848"/>
      <c r="D33" s="848"/>
      <c r="E33" s="848"/>
      <c r="F33" s="848"/>
      <c r="G33" s="848"/>
      <c r="H33" s="848"/>
      <c r="I33" s="848"/>
    </row>
    <row r="34" spans="1:9" ht="49.2">
      <c r="A34" s="846"/>
      <c r="B34" s="17" t="s">
        <v>821</v>
      </c>
      <c r="C34" s="846"/>
      <c r="D34" s="846"/>
      <c r="E34" s="846"/>
      <c r="F34" s="846"/>
      <c r="G34" s="846"/>
      <c r="H34" s="846"/>
      <c r="I34" s="846"/>
    </row>
    <row r="35" spans="1:9">
      <c r="A35" s="367" t="s">
        <v>119</v>
      </c>
      <c r="B35" s="840"/>
      <c r="C35" s="840"/>
      <c r="D35" s="840"/>
      <c r="E35" s="840"/>
      <c r="F35" s="840"/>
      <c r="G35" s="840"/>
      <c r="H35" s="840"/>
      <c r="I35" s="840"/>
    </row>
    <row r="36" spans="1:9" ht="54" customHeight="1">
      <c r="A36" s="840"/>
      <c r="B36" s="17" t="s">
        <v>822</v>
      </c>
      <c r="C36" s="846"/>
      <c r="D36" s="846"/>
      <c r="E36" s="846"/>
      <c r="F36" s="846"/>
      <c r="G36" s="846"/>
      <c r="H36" s="846"/>
      <c r="I36" s="846"/>
    </row>
    <row r="37" spans="1:9" ht="98.4">
      <c r="A37" s="846"/>
      <c r="B37" s="17" t="s">
        <v>823</v>
      </c>
      <c r="C37" s="846"/>
      <c r="D37" s="846"/>
      <c r="E37" s="846"/>
      <c r="F37" s="846"/>
      <c r="G37" s="846"/>
      <c r="H37" s="846"/>
      <c r="I37" s="846"/>
    </row>
    <row r="38" spans="1:9">
      <c r="A38" s="107" t="s">
        <v>114</v>
      </c>
      <c r="B38" s="840"/>
      <c r="C38" s="840"/>
      <c r="D38" s="840"/>
      <c r="E38" s="840"/>
      <c r="F38" s="840"/>
      <c r="G38" s="840"/>
      <c r="H38" s="840"/>
      <c r="I38" s="840"/>
    </row>
    <row r="39" spans="1:9" ht="49.2">
      <c r="A39" s="846"/>
      <c r="B39" s="17" t="s">
        <v>824</v>
      </c>
      <c r="C39" s="846"/>
      <c r="D39" s="846"/>
      <c r="E39" s="846"/>
      <c r="F39" s="846"/>
      <c r="G39" s="846"/>
      <c r="H39" s="846"/>
      <c r="I39" s="846"/>
    </row>
    <row r="40" spans="1:9">
      <c r="A40" s="843" t="s">
        <v>126</v>
      </c>
      <c r="B40" s="840"/>
      <c r="C40" s="840"/>
      <c r="D40" s="840"/>
      <c r="E40" s="840"/>
      <c r="F40" s="840"/>
      <c r="G40" s="840"/>
      <c r="H40" s="840"/>
      <c r="I40" s="840"/>
    </row>
    <row r="41" spans="1:9">
      <c r="A41" s="107" t="s">
        <v>120</v>
      </c>
      <c r="B41" s="840"/>
      <c r="C41" s="840"/>
      <c r="D41" s="840"/>
      <c r="E41" s="840"/>
      <c r="F41" s="840"/>
      <c r="G41" s="840"/>
      <c r="H41" s="840"/>
      <c r="I41" s="840"/>
    </row>
    <row r="42" spans="1:9" ht="50.4" customHeight="1">
      <c r="A42" s="846"/>
      <c r="B42" s="17" t="s">
        <v>825</v>
      </c>
      <c r="C42" s="846"/>
      <c r="D42" s="846"/>
      <c r="E42" s="846"/>
      <c r="F42" s="846"/>
      <c r="G42" s="846"/>
      <c r="H42" s="846"/>
      <c r="I42" s="846"/>
    </row>
    <row r="43" spans="1:9">
      <c r="A43" s="844" t="s">
        <v>114</v>
      </c>
      <c r="B43" s="840"/>
      <c r="C43" s="840"/>
      <c r="D43" s="840"/>
      <c r="E43" s="840"/>
      <c r="F43" s="840"/>
      <c r="G43" s="840"/>
      <c r="H43" s="840"/>
      <c r="I43" s="840"/>
    </row>
    <row r="44" spans="1:9" ht="77.400000000000006" customHeight="1">
      <c r="A44" s="846"/>
      <c r="B44" s="17" t="s">
        <v>826</v>
      </c>
      <c r="C44" s="846"/>
      <c r="D44" s="846"/>
      <c r="E44" s="846"/>
      <c r="F44" s="846"/>
      <c r="G44" s="846"/>
      <c r="H44" s="846"/>
      <c r="I44" s="846"/>
    </row>
    <row r="45" spans="1:9">
      <c r="A45" s="842" t="s">
        <v>127</v>
      </c>
      <c r="B45" s="840"/>
      <c r="C45" s="840"/>
      <c r="D45" s="840"/>
      <c r="E45" s="840"/>
      <c r="F45" s="840"/>
      <c r="G45" s="840"/>
      <c r="H45" s="840"/>
      <c r="I45" s="840"/>
    </row>
    <row r="46" spans="1:9">
      <c r="A46" s="120" t="s">
        <v>119</v>
      </c>
      <c r="B46" s="840"/>
      <c r="C46" s="840"/>
      <c r="D46" s="840"/>
      <c r="E46" s="840"/>
      <c r="F46" s="840"/>
      <c r="G46" s="840"/>
      <c r="H46" s="840"/>
      <c r="I46" s="840"/>
    </row>
    <row r="47" spans="1:9" ht="49.8" customHeight="1">
      <c r="A47" s="846"/>
      <c r="B47" s="17" t="s">
        <v>827</v>
      </c>
      <c r="C47" s="846"/>
      <c r="D47" s="846"/>
      <c r="E47" s="846"/>
      <c r="F47" s="846"/>
      <c r="G47" s="846"/>
      <c r="H47" s="846"/>
      <c r="I47" s="846"/>
    </row>
    <row r="48" spans="1:9">
      <c r="A48" s="842" t="s">
        <v>93</v>
      </c>
      <c r="B48" s="840"/>
      <c r="C48" s="840"/>
      <c r="D48" s="840"/>
      <c r="E48" s="840"/>
      <c r="F48" s="840"/>
      <c r="G48" s="840"/>
      <c r="H48" s="840"/>
      <c r="I48" s="840"/>
    </row>
    <row r="49" spans="1:9">
      <c r="A49" s="107" t="s">
        <v>113</v>
      </c>
      <c r="B49" s="840"/>
      <c r="C49" s="840"/>
      <c r="D49" s="840"/>
      <c r="E49" s="840"/>
      <c r="F49" s="840"/>
      <c r="G49" s="840"/>
      <c r="H49" s="840"/>
      <c r="I49" s="840"/>
    </row>
    <row r="50" spans="1:9" ht="53.4" customHeight="1">
      <c r="A50" s="846"/>
      <c r="B50" s="17" t="s">
        <v>828</v>
      </c>
      <c r="C50" s="846"/>
      <c r="D50" s="846"/>
      <c r="E50" s="846"/>
      <c r="F50" s="846"/>
      <c r="G50" s="846"/>
      <c r="H50" s="846"/>
      <c r="I50" s="846"/>
    </row>
    <row r="51" spans="1:9">
      <c r="A51" s="107" t="s">
        <v>112</v>
      </c>
      <c r="B51" s="840"/>
      <c r="C51" s="840"/>
      <c r="D51" s="840"/>
      <c r="E51" s="840"/>
      <c r="F51" s="840"/>
      <c r="G51" s="840"/>
      <c r="H51" s="840"/>
      <c r="I51" s="840"/>
    </row>
    <row r="52" spans="1:9" ht="98.4">
      <c r="A52" s="846"/>
      <c r="B52" s="17" t="s">
        <v>829</v>
      </c>
      <c r="C52" s="846"/>
      <c r="D52" s="846"/>
      <c r="E52" s="846"/>
      <c r="F52" s="846"/>
      <c r="G52" s="846"/>
      <c r="H52" s="846"/>
      <c r="I52" s="846"/>
    </row>
    <row r="53" spans="1:9">
      <c r="A53" s="844" t="s">
        <v>94</v>
      </c>
      <c r="B53" s="840"/>
      <c r="C53" s="840"/>
      <c r="D53" s="840"/>
      <c r="E53" s="840"/>
      <c r="F53" s="840"/>
      <c r="G53" s="840"/>
      <c r="H53" s="840"/>
      <c r="I53" s="840"/>
    </row>
    <row r="54" spans="1:9">
      <c r="A54" s="107" t="s">
        <v>121</v>
      </c>
      <c r="B54" s="840"/>
      <c r="C54" s="840"/>
      <c r="D54" s="840"/>
      <c r="E54" s="840"/>
      <c r="F54" s="840"/>
      <c r="G54" s="840"/>
      <c r="H54" s="840"/>
      <c r="I54" s="840"/>
    </row>
    <row r="55" spans="1:9" ht="51.6" customHeight="1">
      <c r="A55" s="846"/>
      <c r="B55" s="17" t="s">
        <v>830</v>
      </c>
      <c r="C55" s="846"/>
      <c r="D55" s="846"/>
      <c r="E55" s="846"/>
      <c r="F55" s="846"/>
      <c r="G55" s="846"/>
      <c r="H55" s="846"/>
      <c r="I55" s="846"/>
    </row>
    <row r="56" spans="1:9">
      <c r="B56" s="830"/>
    </row>
    <row r="57" spans="1:9">
      <c r="B57" s="829"/>
    </row>
    <row r="58" spans="1:9">
      <c r="B58" s="829"/>
    </row>
    <row r="59" spans="1:9">
      <c r="B59" s="829"/>
    </row>
    <row r="60" spans="1:9">
      <c r="B60" s="829"/>
    </row>
    <row r="61" spans="1:9">
      <c r="B61" s="829"/>
    </row>
    <row r="62" spans="1:9">
      <c r="B62" s="829"/>
    </row>
    <row r="63" spans="1:9">
      <c r="B63" s="829"/>
    </row>
    <row r="64" spans="1:9">
      <c r="B64" s="829"/>
    </row>
  </sheetData>
  <mergeCells count="9">
    <mergeCell ref="A9:B9"/>
    <mergeCell ref="I5:I7"/>
    <mergeCell ref="E6:F6"/>
    <mergeCell ref="G6:H6"/>
    <mergeCell ref="A5:A7"/>
    <mergeCell ref="B5:B7"/>
    <mergeCell ref="C5:C7"/>
    <mergeCell ref="D5:D7"/>
    <mergeCell ref="E5:H5"/>
  </mergeCell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7"/>
  <sheetViews>
    <sheetView topLeftCell="A44" zoomScale="89" zoomScaleNormal="89" workbookViewId="0">
      <selection activeCell="B45" sqref="B45:B47"/>
    </sheetView>
  </sheetViews>
  <sheetFormatPr defaultRowHeight="24.6"/>
  <cols>
    <col min="1" max="1" width="15.19921875" style="2" customWidth="1"/>
    <col min="2" max="2" width="32.796875" style="2" customWidth="1"/>
    <col min="3" max="3" width="8.796875" style="2"/>
    <col min="4" max="4" width="10.59765625" style="2" customWidth="1"/>
    <col min="5" max="8" width="8.796875" style="2"/>
    <col min="9" max="9" width="11.19921875" style="2" customWidth="1"/>
    <col min="10" max="16384" width="8.796875" style="2"/>
  </cols>
  <sheetData>
    <row r="1" spans="1:17">
      <c r="A1" s="99" t="s">
        <v>772</v>
      </c>
      <c r="B1" s="99"/>
      <c r="C1" s="838" t="s">
        <v>808</v>
      </c>
      <c r="E1" s="838"/>
      <c r="F1" s="838"/>
      <c r="G1" s="838"/>
      <c r="H1" s="838"/>
      <c r="I1" s="838"/>
      <c r="J1" s="838"/>
      <c r="K1" s="838"/>
      <c r="L1" s="838"/>
      <c r="M1" s="838"/>
      <c r="N1" s="838"/>
      <c r="O1" s="838"/>
      <c r="P1" s="838"/>
      <c r="Q1" s="838"/>
    </row>
    <row r="2" spans="1:17">
      <c r="A2" s="99" t="s">
        <v>681</v>
      </c>
      <c r="B2" s="99"/>
      <c r="C2" s="99"/>
      <c r="D2" s="822"/>
      <c r="E2" s="822"/>
      <c r="F2" s="825"/>
      <c r="G2" s="99"/>
      <c r="H2" s="99"/>
      <c r="I2" s="99"/>
      <c r="J2" s="826"/>
      <c r="K2" s="827"/>
      <c r="L2" s="828"/>
      <c r="M2" s="828"/>
      <c r="N2" s="828"/>
      <c r="O2" s="828"/>
      <c r="P2" s="828"/>
      <c r="Q2" s="99"/>
    </row>
    <row r="3" spans="1:17">
      <c r="A3" s="99" t="s">
        <v>86</v>
      </c>
      <c r="B3" s="99"/>
      <c r="C3" s="99"/>
      <c r="D3" s="822"/>
      <c r="E3" s="822"/>
      <c r="F3" s="825"/>
      <c r="G3" s="99"/>
      <c r="H3" s="99"/>
      <c r="I3" s="99"/>
      <c r="J3" s="826"/>
      <c r="K3" s="827"/>
      <c r="L3" s="828"/>
      <c r="M3" s="828"/>
      <c r="N3" s="828"/>
      <c r="O3" s="828"/>
      <c r="P3" s="828"/>
      <c r="Q3" s="99"/>
    </row>
    <row r="4" spans="1:17">
      <c r="A4" s="2" t="s">
        <v>806</v>
      </c>
    </row>
    <row r="5" spans="1:17">
      <c r="A5" s="1276" t="s">
        <v>679</v>
      </c>
      <c r="B5" s="1276" t="s">
        <v>1</v>
      </c>
      <c r="C5" s="1276" t="s">
        <v>391</v>
      </c>
      <c r="D5" s="1276" t="s">
        <v>773</v>
      </c>
      <c r="E5" s="1288" t="s">
        <v>81</v>
      </c>
      <c r="F5" s="1294"/>
      <c r="G5" s="1294"/>
      <c r="H5" s="1289"/>
      <c r="I5" s="1307" t="s">
        <v>23</v>
      </c>
    </row>
    <row r="6" spans="1:17">
      <c r="A6" s="1277"/>
      <c r="B6" s="1277"/>
      <c r="C6" s="1277"/>
      <c r="D6" s="1277"/>
      <c r="E6" s="1288" t="s">
        <v>19</v>
      </c>
      <c r="F6" s="1289"/>
      <c r="G6" s="1288" t="s">
        <v>20</v>
      </c>
      <c r="H6" s="1289"/>
      <c r="I6" s="1308"/>
    </row>
    <row r="7" spans="1:17">
      <c r="A7" s="1278"/>
      <c r="B7" s="1278"/>
      <c r="C7" s="1278"/>
      <c r="D7" s="1278"/>
      <c r="E7" s="787" t="s">
        <v>2</v>
      </c>
      <c r="F7" s="787" t="s">
        <v>3</v>
      </c>
      <c r="G7" s="787" t="s">
        <v>2</v>
      </c>
      <c r="H7" s="787" t="s">
        <v>3</v>
      </c>
      <c r="I7" s="1309"/>
    </row>
    <row r="8" spans="1:17">
      <c r="A8" s="1349" t="s">
        <v>115</v>
      </c>
      <c r="B8" s="1349"/>
      <c r="C8" s="1349"/>
      <c r="D8" s="837"/>
      <c r="E8" s="837"/>
      <c r="F8" s="837"/>
      <c r="G8" s="837"/>
      <c r="H8" s="837"/>
      <c r="I8" s="837"/>
    </row>
    <row r="9" spans="1:17">
      <c r="A9" s="831" t="s">
        <v>88</v>
      </c>
      <c r="B9" s="117"/>
      <c r="C9" s="117"/>
      <c r="D9" s="832"/>
      <c r="E9" s="832"/>
      <c r="F9" s="832"/>
      <c r="G9" s="832"/>
      <c r="H9" s="832"/>
      <c r="I9" s="832"/>
    </row>
    <row r="10" spans="1:17">
      <c r="A10" s="1350" t="s">
        <v>116</v>
      </c>
      <c r="B10" s="1350"/>
      <c r="C10" s="132"/>
      <c r="D10" s="832"/>
      <c r="E10" s="832"/>
      <c r="F10" s="832"/>
      <c r="G10" s="832"/>
      <c r="H10" s="832"/>
      <c r="I10" s="832"/>
    </row>
    <row r="11" spans="1:17">
      <c r="A11" s="120" t="s">
        <v>112</v>
      </c>
      <c r="B11" s="832"/>
      <c r="C11" s="832"/>
      <c r="D11" s="832"/>
      <c r="E11" s="832"/>
      <c r="F11" s="832"/>
      <c r="G11" s="832"/>
      <c r="H11" s="832"/>
      <c r="I11" s="832"/>
    </row>
    <row r="12" spans="1:17" ht="75" customHeight="1">
      <c r="A12" s="120"/>
      <c r="B12" s="17" t="s">
        <v>778</v>
      </c>
      <c r="C12" s="836"/>
      <c r="D12" s="836"/>
      <c r="E12" s="836"/>
      <c r="F12" s="836"/>
      <c r="G12" s="836"/>
      <c r="H12" s="836"/>
      <c r="I12" s="836"/>
    </row>
    <row r="13" spans="1:17" ht="51" customHeight="1">
      <c r="A13" s="120"/>
      <c r="B13" s="17" t="s">
        <v>779</v>
      </c>
      <c r="C13" s="836"/>
      <c r="D13" s="836"/>
      <c r="E13" s="836"/>
      <c r="F13" s="836"/>
      <c r="G13" s="836"/>
      <c r="H13" s="836"/>
      <c r="I13" s="836"/>
    </row>
    <row r="14" spans="1:17" ht="31.2" customHeight="1">
      <c r="A14" s="120"/>
      <c r="B14" s="17" t="s">
        <v>780</v>
      </c>
      <c r="C14" s="836"/>
      <c r="D14" s="836"/>
      <c r="E14" s="836"/>
      <c r="F14" s="836"/>
      <c r="G14" s="836"/>
      <c r="H14" s="836"/>
      <c r="I14" s="836"/>
    </row>
    <row r="15" spans="1:17" ht="79.8" customHeight="1">
      <c r="A15" s="120"/>
      <c r="B15" s="17" t="s">
        <v>781</v>
      </c>
      <c r="C15" s="836"/>
      <c r="D15" s="836"/>
      <c r="E15" s="836"/>
      <c r="F15" s="836"/>
      <c r="G15" s="836"/>
      <c r="H15" s="836"/>
      <c r="I15" s="836"/>
    </row>
    <row r="16" spans="1:17" ht="51.6" customHeight="1">
      <c r="A16" s="120"/>
      <c r="B16" s="17" t="s">
        <v>777</v>
      </c>
      <c r="C16" s="836"/>
      <c r="D16" s="836"/>
      <c r="E16" s="836"/>
      <c r="F16" s="836"/>
      <c r="G16" s="836"/>
      <c r="H16" s="836"/>
      <c r="I16" s="836"/>
    </row>
    <row r="17" spans="1:9">
      <c r="A17" s="48" t="s">
        <v>111</v>
      </c>
      <c r="B17" s="832"/>
      <c r="C17" s="832"/>
      <c r="D17" s="832"/>
      <c r="E17" s="832"/>
      <c r="F17" s="832"/>
      <c r="G17" s="832"/>
      <c r="H17" s="832"/>
      <c r="I17" s="832"/>
    </row>
    <row r="18" spans="1:9" ht="49.2">
      <c r="A18" s="832"/>
      <c r="B18" s="17" t="s">
        <v>782</v>
      </c>
      <c r="C18" s="836"/>
      <c r="D18" s="836"/>
      <c r="E18" s="836"/>
      <c r="F18" s="836"/>
      <c r="G18" s="836"/>
      <c r="H18" s="836"/>
      <c r="I18" s="836"/>
    </row>
    <row r="19" spans="1:9">
      <c r="A19" s="831" t="s">
        <v>117</v>
      </c>
      <c r="B19" s="832"/>
      <c r="C19" s="832"/>
      <c r="D19" s="832"/>
      <c r="E19" s="832"/>
      <c r="F19" s="832"/>
      <c r="G19" s="832"/>
      <c r="H19" s="832"/>
      <c r="I19" s="832"/>
    </row>
    <row r="20" spans="1:9">
      <c r="A20" s="120" t="s">
        <v>112</v>
      </c>
      <c r="B20" s="832"/>
      <c r="C20" s="832"/>
      <c r="D20" s="832"/>
      <c r="E20" s="832"/>
      <c r="F20" s="832"/>
      <c r="G20" s="832"/>
      <c r="H20" s="832"/>
      <c r="I20" s="832"/>
    </row>
    <row r="21" spans="1:9" ht="29.4" customHeight="1">
      <c r="A21" s="120"/>
      <c r="B21" s="17" t="s">
        <v>783</v>
      </c>
      <c r="C21" s="836"/>
      <c r="D21" s="836"/>
      <c r="E21" s="836"/>
      <c r="F21" s="836"/>
      <c r="G21" s="836"/>
      <c r="H21" s="836"/>
      <c r="I21" s="836"/>
    </row>
    <row r="22" spans="1:9" ht="78" customHeight="1">
      <c r="A22" s="120"/>
      <c r="B22" s="105" t="s">
        <v>784</v>
      </c>
      <c r="C22" s="837"/>
      <c r="D22" s="837"/>
      <c r="E22" s="837"/>
      <c r="F22" s="837"/>
      <c r="G22" s="837"/>
      <c r="H22" s="837"/>
      <c r="I22" s="837"/>
    </row>
    <row r="23" spans="1:9" ht="50.4" customHeight="1">
      <c r="A23" s="120"/>
      <c r="B23" s="105" t="s">
        <v>785</v>
      </c>
      <c r="C23" s="837"/>
      <c r="D23" s="837"/>
      <c r="E23" s="837"/>
      <c r="F23" s="837"/>
      <c r="G23" s="837"/>
      <c r="H23" s="837"/>
      <c r="I23" s="837"/>
    </row>
    <row r="24" spans="1:9" ht="79.8" customHeight="1">
      <c r="A24" s="120"/>
      <c r="B24" s="105" t="s">
        <v>786</v>
      </c>
      <c r="C24" s="837"/>
      <c r="D24" s="837"/>
      <c r="E24" s="837"/>
      <c r="F24" s="837"/>
      <c r="G24" s="837"/>
      <c r="H24" s="837"/>
      <c r="I24" s="837"/>
    </row>
    <row r="25" spans="1:9" ht="80.400000000000006" customHeight="1">
      <c r="A25" s="120"/>
      <c r="B25" s="105" t="s">
        <v>787</v>
      </c>
      <c r="C25" s="837"/>
      <c r="D25" s="837"/>
      <c r="E25" s="837"/>
      <c r="F25" s="837"/>
      <c r="G25" s="837"/>
      <c r="H25" s="837"/>
      <c r="I25" s="837"/>
    </row>
    <row r="26" spans="1:9" ht="52.8" customHeight="1">
      <c r="A26" s="120"/>
      <c r="B26" s="105" t="s">
        <v>788</v>
      </c>
      <c r="C26" s="837"/>
      <c r="D26" s="837"/>
      <c r="E26" s="837"/>
      <c r="F26" s="837"/>
      <c r="G26" s="837"/>
      <c r="H26" s="837"/>
      <c r="I26" s="837"/>
    </row>
    <row r="27" spans="1:9" ht="51.6" customHeight="1">
      <c r="A27" s="120"/>
      <c r="B27" s="105" t="s">
        <v>789</v>
      </c>
      <c r="C27" s="837"/>
      <c r="D27" s="837"/>
      <c r="E27" s="837"/>
      <c r="F27" s="837"/>
      <c r="G27" s="837"/>
      <c r="H27" s="837"/>
      <c r="I27" s="837"/>
    </row>
    <row r="28" spans="1:9" ht="27.6" customHeight="1">
      <c r="A28" s="120"/>
      <c r="B28" s="833" t="s">
        <v>790</v>
      </c>
      <c r="C28" s="832"/>
      <c r="D28" s="832"/>
      <c r="E28" s="832"/>
      <c r="F28" s="832"/>
      <c r="G28" s="832"/>
      <c r="H28" s="832"/>
      <c r="I28" s="832"/>
    </row>
    <row r="29" spans="1:9" ht="49.2">
      <c r="A29" s="120"/>
      <c r="B29" s="105" t="s">
        <v>791</v>
      </c>
      <c r="C29" s="837"/>
      <c r="D29" s="837"/>
      <c r="E29" s="837"/>
      <c r="F29" s="837"/>
      <c r="G29" s="837"/>
      <c r="H29" s="837"/>
      <c r="I29" s="837"/>
    </row>
    <row r="30" spans="1:9" ht="54" customHeight="1">
      <c r="A30" s="832"/>
      <c r="B30" s="105" t="s">
        <v>792</v>
      </c>
      <c r="C30" s="837"/>
      <c r="D30" s="837"/>
      <c r="E30" s="837"/>
      <c r="F30" s="837"/>
      <c r="G30" s="837"/>
      <c r="H30" s="837"/>
      <c r="I30" s="837"/>
    </row>
    <row r="31" spans="1:9" ht="75" customHeight="1">
      <c r="A31" s="832"/>
      <c r="B31" s="105" t="s">
        <v>793</v>
      </c>
      <c r="C31" s="837"/>
      <c r="D31" s="837"/>
      <c r="E31" s="837"/>
      <c r="F31" s="837"/>
      <c r="G31" s="837"/>
      <c r="H31" s="837"/>
      <c r="I31" s="837"/>
    </row>
    <row r="32" spans="1:9" ht="51.6" customHeight="1">
      <c r="A32" s="832"/>
      <c r="B32" s="105" t="s">
        <v>794</v>
      </c>
      <c r="C32" s="837"/>
      <c r="D32" s="837"/>
      <c r="E32" s="837"/>
      <c r="F32" s="837"/>
      <c r="G32" s="837"/>
      <c r="H32" s="837"/>
      <c r="I32" s="837"/>
    </row>
    <row r="33" spans="1:9" ht="57" customHeight="1">
      <c r="A33" s="832"/>
      <c r="B33" s="105" t="s">
        <v>795</v>
      </c>
      <c r="C33" s="837"/>
      <c r="D33" s="837"/>
      <c r="E33" s="837"/>
      <c r="F33" s="837"/>
      <c r="G33" s="837"/>
      <c r="H33" s="837"/>
      <c r="I33" s="837"/>
    </row>
    <row r="34" spans="1:9">
      <c r="A34" s="1351" t="s">
        <v>118</v>
      </c>
      <c r="B34" s="1351"/>
      <c r="C34" s="832"/>
      <c r="D34" s="832"/>
      <c r="E34" s="832"/>
      <c r="F34" s="832"/>
      <c r="G34" s="832"/>
      <c r="H34" s="832"/>
      <c r="I34" s="832"/>
    </row>
    <row r="35" spans="1:9">
      <c r="A35" s="120" t="s">
        <v>112</v>
      </c>
      <c r="B35" s="834"/>
      <c r="C35" s="832"/>
      <c r="D35" s="832"/>
      <c r="E35" s="832"/>
      <c r="F35" s="832"/>
      <c r="G35" s="832"/>
      <c r="H35" s="832"/>
      <c r="I35" s="832"/>
    </row>
    <row r="36" spans="1:9" ht="78" customHeight="1">
      <c r="A36" s="832"/>
      <c r="B36" s="17" t="s">
        <v>796</v>
      </c>
      <c r="C36" s="836"/>
      <c r="D36" s="836"/>
      <c r="E36" s="836"/>
      <c r="F36" s="836"/>
      <c r="G36" s="836"/>
      <c r="H36" s="836"/>
      <c r="I36" s="836"/>
    </row>
    <row r="37" spans="1:9" ht="76.2" customHeight="1">
      <c r="A37" s="832"/>
      <c r="B37" s="105" t="s">
        <v>797</v>
      </c>
      <c r="C37" s="837"/>
      <c r="D37" s="837"/>
      <c r="E37" s="837"/>
      <c r="F37" s="837"/>
      <c r="G37" s="837"/>
      <c r="H37" s="837"/>
      <c r="I37" s="837"/>
    </row>
    <row r="38" spans="1:9">
      <c r="A38" s="48" t="s">
        <v>369</v>
      </c>
      <c r="B38" s="832"/>
      <c r="C38" s="832"/>
      <c r="D38" s="832"/>
      <c r="E38" s="832"/>
      <c r="F38" s="832"/>
      <c r="G38" s="832"/>
      <c r="H38" s="832"/>
      <c r="I38" s="832"/>
    </row>
    <row r="39" spans="1:9" ht="52.8" customHeight="1">
      <c r="A39" s="836"/>
      <c r="B39" s="17" t="s">
        <v>798</v>
      </c>
      <c r="C39" s="836"/>
      <c r="D39" s="836"/>
      <c r="E39" s="836"/>
      <c r="F39" s="836"/>
      <c r="G39" s="836"/>
      <c r="H39" s="836"/>
      <c r="I39" s="836"/>
    </row>
    <row r="40" spans="1:9">
      <c r="A40" s="422" t="s">
        <v>120</v>
      </c>
      <c r="B40" s="832"/>
      <c r="C40" s="832"/>
      <c r="D40" s="832"/>
      <c r="E40" s="832"/>
      <c r="F40" s="832"/>
      <c r="G40" s="832"/>
      <c r="H40" s="832"/>
      <c r="I40" s="832"/>
    </row>
    <row r="41" spans="1:9" ht="52.8" customHeight="1">
      <c r="A41" s="832"/>
      <c r="B41" s="833" t="s">
        <v>799</v>
      </c>
      <c r="C41" s="832"/>
      <c r="D41" s="832"/>
      <c r="E41" s="832"/>
      <c r="F41" s="832"/>
      <c r="G41" s="832"/>
      <c r="H41" s="832"/>
      <c r="I41" s="832"/>
    </row>
    <row r="42" spans="1:9" ht="29.4" customHeight="1">
      <c r="A42" s="836"/>
      <c r="B42" s="17" t="s">
        <v>800</v>
      </c>
      <c r="C42" s="836"/>
      <c r="D42" s="836"/>
      <c r="E42" s="836"/>
      <c r="F42" s="836"/>
      <c r="G42" s="836"/>
      <c r="H42" s="836"/>
      <c r="I42" s="836"/>
    </row>
    <row r="43" spans="1:9">
      <c r="A43" s="1352" t="s">
        <v>89</v>
      </c>
      <c r="B43" s="1352"/>
      <c r="C43" s="1352"/>
      <c r="D43" s="832"/>
      <c r="E43" s="832"/>
      <c r="F43" s="832"/>
      <c r="G43" s="832"/>
      <c r="H43" s="832"/>
      <c r="I43" s="832"/>
    </row>
    <row r="44" spans="1:9">
      <c r="A44" s="422" t="s">
        <v>111</v>
      </c>
      <c r="B44" s="835"/>
      <c r="C44" s="710"/>
      <c r="D44" s="832"/>
      <c r="E44" s="832"/>
      <c r="F44" s="832"/>
      <c r="G44" s="832"/>
      <c r="H44" s="832"/>
      <c r="I44" s="832"/>
    </row>
    <row r="45" spans="1:9" ht="78" customHeight="1">
      <c r="A45" s="832"/>
      <c r="B45" s="17" t="s">
        <v>801</v>
      </c>
      <c r="C45" s="836"/>
      <c r="D45" s="836"/>
      <c r="E45" s="836"/>
      <c r="F45" s="836"/>
      <c r="G45" s="836"/>
      <c r="H45" s="836"/>
      <c r="I45" s="836"/>
    </row>
    <row r="46" spans="1:9" ht="75" customHeight="1">
      <c r="A46" s="832"/>
      <c r="B46" s="105" t="s">
        <v>802</v>
      </c>
      <c r="C46" s="837"/>
      <c r="D46" s="837"/>
      <c r="E46" s="837"/>
      <c r="F46" s="837"/>
      <c r="G46" s="837"/>
      <c r="H46" s="837"/>
      <c r="I46" s="837"/>
    </row>
    <row r="47" spans="1:9" ht="99" customHeight="1">
      <c r="A47" s="836"/>
      <c r="B47" s="105" t="s">
        <v>803</v>
      </c>
      <c r="C47" s="837"/>
      <c r="D47" s="837"/>
      <c r="E47" s="837"/>
      <c r="F47" s="837"/>
      <c r="G47" s="837"/>
      <c r="H47" s="837"/>
      <c r="I47" s="837"/>
    </row>
  </sheetData>
  <mergeCells count="12">
    <mergeCell ref="D5:D7"/>
    <mergeCell ref="E5:H5"/>
    <mergeCell ref="I5:I7"/>
    <mergeCell ref="E6:F6"/>
    <mergeCell ref="G6:H6"/>
    <mergeCell ref="A8:C8"/>
    <mergeCell ref="A10:B10"/>
    <mergeCell ref="A34:B34"/>
    <mergeCell ref="A43:C43"/>
    <mergeCell ref="A5:A7"/>
    <mergeCell ref="B5:B7"/>
    <mergeCell ref="C5:C7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"/>
  <sheetViews>
    <sheetView workbookViewId="0">
      <selection activeCell="A7" sqref="A7"/>
    </sheetView>
  </sheetViews>
  <sheetFormatPr defaultRowHeight="13.8"/>
  <sheetData>
    <row r="1" spans="1:13" s="42" customFormat="1" ht="44.4">
      <c r="A1" s="1238" t="s">
        <v>27</v>
      </c>
      <c r="B1" s="348"/>
      <c r="C1" s="348"/>
      <c r="D1" s="348"/>
      <c r="E1" s="348"/>
      <c r="F1" s="348"/>
      <c r="G1" s="348"/>
      <c r="H1" s="348"/>
      <c r="I1" s="348"/>
      <c r="J1" s="348"/>
      <c r="K1" s="348"/>
      <c r="L1" s="482" t="s">
        <v>26</v>
      </c>
    </row>
    <row r="3" spans="1:13" ht="37.799999999999997">
      <c r="A3" s="1239" t="s">
        <v>337</v>
      </c>
      <c r="B3" s="2"/>
      <c r="C3" s="2"/>
      <c r="D3" s="2"/>
      <c r="E3" s="2"/>
      <c r="F3" s="2"/>
      <c r="G3" s="2"/>
      <c r="H3" s="2"/>
      <c r="I3" s="2"/>
      <c r="J3" s="2"/>
      <c r="K3" s="2"/>
      <c r="L3" s="1240" t="s">
        <v>572</v>
      </c>
    </row>
    <row r="4" spans="1:13" ht="37.799999999999997">
      <c r="A4" s="1239" t="s">
        <v>338</v>
      </c>
      <c r="B4" s="2"/>
      <c r="C4" s="2"/>
      <c r="D4" s="2"/>
      <c r="E4" s="2"/>
      <c r="F4" s="2"/>
      <c r="G4" s="2"/>
      <c r="H4" s="2"/>
      <c r="I4" s="2"/>
      <c r="J4" s="2"/>
      <c r="K4" s="2"/>
      <c r="L4" s="1240">
        <v>1</v>
      </c>
    </row>
    <row r="5" spans="1:13" ht="37.799999999999997">
      <c r="A5" s="1239" t="s">
        <v>1164</v>
      </c>
      <c r="B5" s="2"/>
      <c r="C5" s="2"/>
      <c r="D5" s="2"/>
      <c r="E5" s="2"/>
      <c r="F5" s="2"/>
      <c r="G5" s="2"/>
      <c r="H5" s="2"/>
      <c r="I5" s="2"/>
      <c r="J5" s="2"/>
      <c r="K5" s="2"/>
      <c r="L5" s="1240"/>
    </row>
    <row r="6" spans="1:13" ht="33.6">
      <c r="A6" s="1237" t="s">
        <v>1165</v>
      </c>
      <c r="E6" s="2"/>
      <c r="F6" s="2"/>
      <c r="G6" s="2"/>
      <c r="H6" s="2"/>
      <c r="I6" s="2"/>
      <c r="J6" s="2"/>
      <c r="K6" s="2"/>
      <c r="L6" s="1240">
        <v>2</v>
      </c>
    </row>
    <row r="7" spans="1:13" ht="33.6">
      <c r="A7" s="1237" t="s">
        <v>570</v>
      </c>
      <c r="C7" s="2" t="s">
        <v>84</v>
      </c>
      <c r="D7" s="2"/>
      <c r="G7" s="2"/>
      <c r="H7" s="2"/>
      <c r="I7" s="2"/>
      <c r="J7" s="2"/>
      <c r="K7" s="2"/>
      <c r="L7" s="1241" t="s">
        <v>573</v>
      </c>
    </row>
    <row r="8" spans="1:13" ht="33.6">
      <c r="A8" s="1237" t="s">
        <v>571</v>
      </c>
      <c r="C8" s="2" t="s">
        <v>336</v>
      </c>
      <c r="G8" s="2"/>
      <c r="H8" s="2"/>
      <c r="I8" s="2"/>
      <c r="J8" s="2"/>
      <c r="K8" s="2"/>
      <c r="L8" s="1241" t="s">
        <v>1163</v>
      </c>
    </row>
    <row r="9" spans="1:13" ht="24.6">
      <c r="A9" s="2"/>
      <c r="G9" s="2"/>
      <c r="H9" s="2"/>
      <c r="I9" s="2"/>
      <c r="J9" s="2"/>
      <c r="K9" s="2"/>
      <c r="L9" s="2"/>
      <c r="M9" s="41"/>
    </row>
    <row r="10" spans="1:13" ht="24.6">
      <c r="A10" s="2"/>
      <c r="G10" s="2"/>
      <c r="H10" s="2"/>
      <c r="I10" s="2"/>
      <c r="J10" s="2"/>
      <c r="K10" s="2"/>
      <c r="L10" s="2"/>
      <c r="M10" s="41"/>
    </row>
    <row r="11" spans="1:13" ht="24.6">
      <c r="A11" s="1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</row>
  </sheetData>
  <pageMargins left="1.5748031496062993" right="0.70866141732283472" top="1.574803149606299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"/>
  <sheetViews>
    <sheetView view="pageLayout" zoomScale="79" zoomScaleNormal="100" zoomScalePageLayoutView="79" workbookViewId="0">
      <selection activeCell="D4" sqref="D4"/>
    </sheetView>
  </sheetViews>
  <sheetFormatPr defaultRowHeight="13.8"/>
  <sheetData>
    <row r="1" spans="1:4" ht="37.799999999999997">
      <c r="A1" s="1239" t="s">
        <v>337</v>
      </c>
      <c r="B1" s="42"/>
      <c r="C1" s="43"/>
      <c r="D1" s="43"/>
    </row>
    <row r="2" spans="1:4" ht="30">
      <c r="A2" s="42"/>
      <c r="B2" s="42" t="s">
        <v>646</v>
      </c>
      <c r="C2" s="43"/>
      <c r="D2" s="43"/>
    </row>
    <row r="3" spans="1:4" ht="30">
      <c r="A3" s="42" t="s">
        <v>1137</v>
      </c>
      <c r="B3" s="42"/>
      <c r="C3" s="43"/>
      <c r="D3" s="43"/>
    </row>
    <row r="4" spans="1:4" ht="30">
      <c r="A4" s="42" t="s">
        <v>1138</v>
      </c>
      <c r="B4" s="42"/>
      <c r="C4" s="43"/>
      <c r="D4" s="43"/>
    </row>
    <row r="5" spans="1:4" ht="30">
      <c r="A5" s="42" t="s">
        <v>1139</v>
      </c>
      <c r="B5" s="42"/>
      <c r="C5" s="43"/>
      <c r="D5" s="43"/>
    </row>
    <row r="6" spans="1:4" ht="30">
      <c r="A6" s="42"/>
      <c r="C6" s="43"/>
      <c r="D6" s="43"/>
    </row>
    <row r="7" spans="1:4" ht="30">
      <c r="A7" s="42"/>
      <c r="B7" s="42" t="s">
        <v>1140</v>
      </c>
      <c r="C7" s="43"/>
      <c r="D7" s="43"/>
    </row>
    <row r="8" spans="1:4" ht="30">
      <c r="A8" s="42" t="s">
        <v>1141</v>
      </c>
      <c r="B8" s="42"/>
      <c r="C8" s="43"/>
      <c r="D8" s="43"/>
    </row>
    <row r="9" spans="1:4" ht="30">
      <c r="A9" s="42" t="s">
        <v>1142</v>
      </c>
      <c r="B9" s="42"/>
      <c r="C9" s="43"/>
      <c r="D9" s="43"/>
    </row>
    <row r="10" spans="1:4" ht="30">
      <c r="A10" s="42" t="s">
        <v>1143</v>
      </c>
      <c r="B10" s="42"/>
      <c r="C10" s="43"/>
      <c r="D10" s="43"/>
    </row>
    <row r="11" spans="1:4" ht="30">
      <c r="A11" s="42"/>
      <c r="B11" s="42"/>
      <c r="C11" s="43"/>
      <c r="D11" s="43"/>
    </row>
    <row r="12" spans="1:4" ht="30">
      <c r="A12" s="42"/>
      <c r="B12" s="42"/>
      <c r="C12" s="43"/>
      <c r="D12" s="43"/>
    </row>
    <row r="13" spans="1:4" ht="30">
      <c r="A13" s="42"/>
      <c r="B13" s="42"/>
      <c r="C13" s="43"/>
      <c r="D13" s="43"/>
    </row>
    <row r="14" spans="1:4" ht="30">
      <c r="A14" s="42"/>
      <c r="B14" s="42"/>
      <c r="C14" s="43"/>
      <c r="D14" s="43"/>
    </row>
    <row r="15" spans="1:4" ht="30">
      <c r="A15" s="42"/>
      <c r="B15" s="42"/>
      <c r="C15" s="43"/>
      <c r="D15" s="43"/>
    </row>
    <row r="16" spans="1:4" ht="30">
      <c r="A16" s="42"/>
      <c r="B16" s="42"/>
      <c r="C16" s="43"/>
      <c r="D16" s="43"/>
    </row>
    <row r="17" spans="1:4" ht="30">
      <c r="A17" s="8"/>
      <c r="B17" s="42"/>
      <c r="C17" s="43"/>
      <c r="D17" s="43"/>
    </row>
    <row r="18" spans="1:4" ht="30">
      <c r="A18" s="42"/>
      <c r="B18" s="42"/>
      <c r="C18" s="43"/>
      <c r="D18" s="43"/>
    </row>
    <row r="19" spans="1:4" ht="30">
      <c r="A19" s="42"/>
      <c r="B19" s="42"/>
      <c r="C19" s="43"/>
      <c r="D19" s="43"/>
    </row>
    <row r="20" spans="1:4" ht="30">
      <c r="A20" s="42"/>
      <c r="B20" s="42"/>
      <c r="C20" s="43"/>
      <c r="D20" s="43"/>
    </row>
    <row r="21" spans="1:4" ht="30">
      <c r="A21" s="42"/>
      <c r="B21" s="42"/>
      <c r="C21" s="43"/>
      <c r="D21" s="43"/>
    </row>
  </sheetData>
  <pageMargins left="1.5748031496062993" right="0.39370078740157483" top="1.5748031496062993" bottom="0.74803149606299213" header="0.31496062992125984" footer="0.31496062992125984"/>
  <pageSetup paperSize="9" orientation="landscape" useFirstPageNumber="1" r:id="rId1"/>
  <headerFooter>
    <oddFooter xml:space="preserve">&amp;Cก
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"/>
  <sheetViews>
    <sheetView view="pageLayout" zoomScale="68" zoomScaleNormal="100" zoomScalePageLayoutView="68" workbookViewId="0">
      <selection activeCell="K4" sqref="K4"/>
    </sheetView>
  </sheetViews>
  <sheetFormatPr defaultRowHeight="13.8"/>
  <sheetData>
    <row r="1" spans="1:4" ht="30">
      <c r="A1" s="42"/>
      <c r="B1" s="42"/>
      <c r="C1" s="43"/>
      <c r="D1" s="43"/>
    </row>
    <row r="2" spans="1:4" ht="30">
      <c r="A2" s="42"/>
      <c r="B2" s="42"/>
      <c r="C2" s="43"/>
      <c r="D2" s="43"/>
    </row>
    <row r="3" spans="1:4" ht="44.4">
      <c r="A3" s="1236" t="s">
        <v>338</v>
      </c>
      <c r="B3" s="42"/>
      <c r="C3" s="43"/>
      <c r="D3" s="43"/>
    </row>
    <row r="4" spans="1:4" ht="30">
      <c r="A4" s="42"/>
      <c r="B4" s="42"/>
      <c r="C4" s="43"/>
      <c r="D4" s="43"/>
    </row>
    <row r="5" spans="1:4" ht="30">
      <c r="A5" s="42" t="s">
        <v>1159</v>
      </c>
      <c r="B5" s="42"/>
      <c r="C5" s="43"/>
      <c r="D5" s="43"/>
    </row>
    <row r="6" spans="1:4" ht="30">
      <c r="A6" s="42" t="s">
        <v>1160</v>
      </c>
      <c r="B6" s="42"/>
      <c r="C6" s="43"/>
      <c r="D6" s="43"/>
    </row>
    <row r="7" spans="1:4" ht="30">
      <c r="A7" s="42" t="s">
        <v>1161</v>
      </c>
      <c r="B7" s="42"/>
      <c r="C7" s="43"/>
      <c r="D7" s="43"/>
    </row>
    <row r="8" spans="1:4" ht="30">
      <c r="A8" s="42" t="s">
        <v>1162</v>
      </c>
    </row>
    <row r="9" spans="1:4" ht="30">
      <c r="A9" s="42" t="s">
        <v>652</v>
      </c>
    </row>
  </sheetData>
  <pageMargins left="1.7716535433070868" right="0.39370078740157483" top="1.5748031496062993" bottom="0.74803149606299213" header="0.31496062992125984" footer="0.31496062992125984"/>
  <pageSetup paperSize="9" orientation="landscape" useFirstPageNumber="1" r:id="rId1"/>
  <headerFooter>
    <oddFooter xml:space="preserve">&amp;C1
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7"/>
  <sheetViews>
    <sheetView zoomScaleNormal="100" zoomScalePageLayoutView="85" workbookViewId="0">
      <selection activeCell="A2" sqref="A2"/>
    </sheetView>
  </sheetViews>
  <sheetFormatPr defaultColWidth="8.8984375" defaultRowHeight="13.8"/>
  <cols>
    <col min="1" max="1" width="8.8984375" style="331"/>
    <col min="2" max="2" width="10.8984375" style="331" customWidth="1"/>
    <col min="3" max="6" width="8.8984375" style="331"/>
    <col min="7" max="8" width="8.8984375" style="331" customWidth="1"/>
    <col min="9" max="9" width="13.3984375" style="331" customWidth="1"/>
    <col min="10" max="10" width="9.765625E-2" style="331" customWidth="1"/>
    <col min="11" max="11" width="12" style="331" hidden="1" customWidth="1"/>
    <col min="12" max="12" width="8.59765625" style="331" hidden="1" customWidth="1"/>
    <col min="13" max="13" width="9.09765625" style="331" hidden="1" customWidth="1"/>
    <col min="14" max="14" width="9.765625E-2" style="331" hidden="1" customWidth="1"/>
    <col min="15" max="15" width="15.796875" style="331" customWidth="1"/>
    <col min="16" max="16" width="13.5" style="331" customWidth="1"/>
    <col min="17" max="16384" width="8.8984375" style="331"/>
  </cols>
  <sheetData>
    <row r="1" spans="1:16" ht="30">
      <c r="A1" s="330" t="s">
        <v>1168</v>
      </c>
      <c r="E1" s="332"/>
      <c r="L1" s="494"/>
    </row>
    <row r="2" spans="1:16" ht="30">
      <c r="A2" s="330" t="s">
        <v>1129</v>
      </c>
      <c r="E2" s="332"/>
      <c r="L2" s="494"/>
    </row>
    <row r="3" spans="1:16" ht="54.6" customHeight="1">
      <c r="A3" s="1258" t="s">
        <v>62</v>
      </c>
      <c r="B3" s="1259"/>
      <c r="C3" s="1259"/>
      <c r="D3" s="1259"/>
      <c r="E3" s="1259"/>
      <c r="F3" s="1259"/>
      <c r="G3" s="1259"/>
      <c r="H3" s="1259"/>
      <c r="I3" s="1259"/>
      <c r="J3" s="439" t="s">
        <v>63</v>
      </c>
      <c r="K3" s="439" t="s">
        <v>70</v>
      </c>
      <c r="L3" s="439" t="s">
        <v>71</v>
      </c>
      <c r="M3" s="770" t="s">
        <v>64</v>
      </c>
      <c r="N3" s="681" t="s">
        <v>753</v>
      </c>
      <c r="O3" s="439" t="s">
        <v>205</v>
      </c>
      <c r="P3" s="439" t="s">
        <v>1135</v>
      </c>
    </row>
    <row r="4" spans="1:16" ht="24.6">
      <c r="A4" s="333" t="s">
        <v>86</v>
      </c>
      <c r="B4" s="334"/>
      <c r="C4" s="335" t="str">
        <f>'(แบบฟอร์ม) ยุทธ 3'!B3</f>
        <v xml:space="preserve"> การเพิ่มคุณภาพและประสิทธิภาพการดำเนินงานตามภารกิจ</v>
      </c>
      <c r="D4" s="334"/>
      <c r="E4" s="334"/>
      <c r="F4" s="334"/>
      <c r="G4" s="334"/>
      <c r="H4" s="334"/>
      <c r="I4" s="334"/>
      <c r="J4" s="669">
        <f>J5+J16</f>
        <v>4</v>
      </c>
      <c r="K4" s="669">
        <f>K5+K16</f>
        <v>8</v>
      </c>
      <c r="L4" s="669">
        <f>L5+L16</f>
        <v>13</v>
      </c>
      <c r="M4" s="669">
        <f>M5+M16</f>
        <v>2</v>
      </c>
      <c r="N4" s="669">
        <f>N5+N16</f>
        <v>0</v>
      </c>
      <c r="O4" s="1099">
        <f>O5+O9+O12+O16</f>
        <v>46</v>
      </c>
      <c r="P4" s="1099">
        <f>P5+P9+P12+P16</f>
        <v>58</v>
      </c>
    </row>
    <row r="5" spans="1:16" ht="24.6">
      <c r="A5" s="1015" t="s">
        <v>967</v>
      </c>
      <c r="B5" s="1016"/>
      <c r="C5" s="336"/>
      <c r="D5" s="336"/>
      <c r="E5" s="336"/>
      <c r="F5" s="336"/>
      <c r="G5" s="336"/>
      <c r="H5" s="336"/>
      <c r="I5" s="336"/>
      <c r="J5" s="679">
        <f>J6+J9+J12</f>
        <v>3</v>
      </c>
      <c r="K5" s="679">
        <f>K6+K9+K12</f>
        <v>7</v>
      </c>
      <c r="L5" s="679">
        <f>L6+L9+L12</f>
        <v>13</v>
      </c>
      <c r="M5" s="679">
        <f>M6+M9+M12</f>
        <v>0</v>
      </c>
      <c r="N5" s="679">
        <f>N6+N9+N12</f>
        <v>0</v>
      </c>
      <c r="O5" s="1102">
        <f>SUM(O7:O8)</f>
        <v>24</v>
      </c>
      <c r="P5" s="1102">
        <f>SUM(P7:P8)</f>
        <v>32</v>
      </c>
    </row>
    <row r="6" spans="1:16" ht="24" customHeight="1">
      <c r="A6" s="1273" t="s">
        <v>1130</v>
      </c>
      <c r="B6" s="1274"/>
      <c r="C6" s="69"/>
      <c r="D6" s="69"/>
      <c r="E6" s="69"/>
      <c r="F6" s="69"/>
      <c r="G6" s="69"/>
      <c r="H6" s="69"/>
      <c r="I6" s="69"/>
      <c r="J6" s="671">
        <f>SUM(J7:J8)</f>
        <v>3</v>
      </c>
      <c r="K6" s="671">
        <f>SUM(K7:K8)</f>
        <v>3</v>
      </c>
      <c r="L6" s="671">
        <f>SUM(L7:L8)</f>
        <v>3</v>
      </c>
      <c r="M6" s="671">
        <f>SUM(M7:M8)</f>
        <v>0</v>
      </c>
      <c r="N6" s="671">
        <f>SUM(N7:N8)</f>
        <v>0</v>
      </c>
      <c r="O6" s="337"/>
      <c r="P6" s="1232"/>
    </row>
    <row r="7" spans="1:16" ht="24.6">
      <c r="A7" s="337"/>
      <c r="B7" s="1270" t="s">
        <v>340</v>
      </c>
      <c r="C7" s="1270"/>
      <c r="D7" s="1270"/>
      <c r="E7" s="1270"/>
      <c r="F7" s="1270"/>
      <c r="G7" s="1270"/>
      <c r="H7" s="1270"/>
      <c r="I7" s="1270"/>
      <c r="J7" s="672">
        <f>'(แบบฟอร์ม) ยุทธ 3 (2)'!U12</f>
        <v>0</v>
      </c>
      <c r="K7" s="672">
        <f>'(แบบฟอร์ม) ยุทธ 3 (2)'!V12</f>
        <v>1</v>
      </c>
      <c r="L7" s="672">
        <f>'(แบบฟอร์ม) ยุทธ 3 (2)'!W12</f>
        <v>3</v>
      </c>
      <c r="M7" s="672">
        <f>'(แบบฟอร์ม) ยุทธ 3 (2)'!X12</f>
        <v>0</v>
      </c>
      <c r="N7" s="672">
        <f>'(แบบฟอร์ม) ยุทธ 3 (2)'!Y12</f>
        <v>0</v>
      </c>
      <c r="O7" s="1017">
        <f>'(แบบฟอร์ม) ยุทธ 3 (2)'!AA12</f>
        <v>15</v>
      </c>
      <c r="P7" s="1017">
        <f>'(แบบฟอร์ม) ยุทธ 3 (2)'!AB12</f>
        <v>20</v>
      </c>
    </row>
    <row r="8" spans="1:16" ht="30" customHeight="1">
      <c r="A8" s="337"/>
      <c r="B8" s="1263" t="s">
        <v>341</v>
      </c>
      <c r="C8" s="1263"/>
      <c r="D8" s="1263"/>
      <c r="E8" s="1263"/>
      <c r="F8" s="1263"/>
      <c r="G8" s="1263"/>
      <c r="H8" s="1263"/>
      <c r="I8" s="1269"/>
      <c r="J8" s="672">
        <f>'(แบบฟอร์ม) ยุทธ 3 (2)'!U33</f>
        <v>3</v>
      </c>
      <c r="K8" s="672">
        <f>'(แบบฟอร์ม) ยุทธ 3 (2)'!V33</f>
        <v>2</v>
      </c>
      <c r="L8" s="672">
        <f>'(แบบฟอร์ม) ยุทธ 3 (2)'!W33</f>
        <v>0</v>
      </c>
      <c r="M8" s="672">
        <f>'(แบบฟอร์ม) ยุทธ 3 (2)'!X33</f>
        <v>0</v>
      </c>
      <c r="N8" s="672">
        <f>'(แบบฟอร์ม) ยุทธ 3 (2)'!Y33</f>
        <v>0</v>
      </c>
      <c r="O8" s="1017">
        <f>'(แบบฟอร์ม) ยุทธ 3 (2)'!AA33</f>
        <v>9</v>
      </c>
      <c r="P8" s="1017">
        <f>'(แบบฟอร์ม) ยุทธ 3 (2)'!AB33</f>
        <v>12</v>
      </c>
    </row>
    <row r="9" spans="1:16" ht="25.5" customHeight="1">
      <c r="A9" s="1015" t="s">
        <v>968</v>
      </c>
      <c r="B9" s="1006"/>
      <c r="C9" s="1007"/>
      <c r="D9" s="1007"/>
      <c r="E9" s="1007"/>
      <c r="F9" s="1007"/>
      <c r="G9" s="1007"/>
      <c r="H9" s="1007"/>
      <c r="I9" s="1007"/>
      <c r="J9" s="1005">
        <f t="shared" ref="J9:P9" si="0">J11</f>
        <v>0</v>
      </c>
      <c r="K9" s="1005">
        <f t="shared" si="0"/>
        <v>0</v>
      </c>
      <c r="L9" s="1005">
        <f t="shared" si="0"/>
        <v>1</v>
      </c>
      <c r="M9" s="1005">
        <f t="shared" si="0"/>
        <v>0</v>
      </c>
      <c r="N9" s="671">
        <f t="shared" si="0"/>
        <v>0</v>
      </c>
      <c r="O9" s="1103">
        <f t="shared" si="0"/>
        <v>1</v>
      </c>
      <c r="P9" s="1103">
        <f t="shared" si="0"/>
        <v>2</v>
      </c>
    </row>
    <row r="10" spans="1:16" ht="25.5" customHeight="1">
      <c r="A10" s="993" t="s">
        <v>1131</v>
      </c>
      <c r="B10" s="329"/>
      <c r="C10" s="69"/>
      <c r="D10" s="69"/>
      <c r="E10" s="69"/>
      <c r="F10" s="69"/>
      <c r="G10" s="69"/>
      <c r="H10" s="69"/>
      <c r="I10" s="69"/>
      <c r="J10" s="671"/>
      <c r="K10" s="671"/>
      <c r="L10" s="671"/>
      <c r="M10" s="671"/>
      <c r="N10" s="671"/>
      <c r="O10" s="337"/>
      <c r="P10" s="1232"/>
    </row>
    <row r="11" spans="1:16" ht="24.6">
      <c r="A11" s="337"/>
      <c r="B11" s="1270" t="s">
        <v>340</v>
      </c>
      <c r="C11" s="1271"/>
      <c r="D11" s="1271"/>
      <c r="E11" s="1271"/>
      <c r="F11" s="1271"/>
      <c r="G11" s="1271"/>
      <c r="H11" s="1271"/>
      <c r="I11" s="1272"/>
      <c r="J11" s="672">
        <f>'(แบบฟอร์ม) ยุทธ 3 (2)'!U47</f>
        <v>0</v>
      </c>
      <c r="K11" s="672">
        <f>'(แบบฟอร์ม) ยุทธ 3 (2)'!V47</f>
        <v>0</v>
      </c>
      <c r="L11" s="672">
        <f>'(แบบฟอร์ม) ยุทธ 3 (2)'!W47</f>
        <v>1</v>
      </c>
      <c r="M11" s="672">
        <f>'(แบบฟอร์ม) ยุทธ 3 (2)'!X47</f>
        <v>0</v>
      </c>
      <c r="N11" s="672">
        <f>'(แบบฟอร์ม) ยุทธ 3 (2)'!Y47</f>
        <v>0</v>
      </c>
      <c r="O11" s="1017">
        <f>'(แบบฟอร์ม) ยุทธ 3 (2)'!AA47</f>
        <v>1</v>
      </c>
      <c r="P11" s="1017">
        <f>'(แบบฟอร์ม) ยุทธ 3 (2)'!AB47</f>
        <v>2</v>
      </c>
    </row>
    <row r="12" spans="1:16" ht="25.5" customHeight="1">
      <c r="A12" s="1012" t="s">
        <v>969</v>
      </c>
      <c r="B12" s="1013"/>
      <c r="C12" s="1014"/>
      <c r="D12" s="1014"/>
      <c r="E12" s="1014"/>
      <c r="F12" s="1014"/>
      <c r="G12" s="1014"/>
      <c r="H12" s="1014"/>
      <c r="I12" s="1014"/>
      <c r="J12" s="1005">
        <f t="shared" ref="J12:P12" si="1">SUM(J14:J15)</f>
        <v>0</v>
      </c>
      <c r="K12" s="1005">
        <f t="shared" si="1"/>
        <v>4</v>
      </c>
      <c r="L12" s="1005">
        <f t="shared" si="1"/>
        <v>9</v>
      </c>
      <c r="M12" s="1005">
        <f t="shared" si="1"/>
        <v>0</v>
      </c>
      <c r="N12" s="671">
        <f t="shared" si="1"/>
        <v>0</v>
      </c>
      <c r="O12" s="1103">
        <f t="shared" si="1"/>
        <v>16</v>
      </c>
      <c r="P12" s="1103">
        <f t="shared" si="1"/>
        <v>19</v>
      </c>
    </row>
    <row r="13" spans="1:16" ht="25.5" customHeight="1">
      <c r="A13" s="1018" t="s">
        <v>1132</v>
      </c>
      <c r="B13" s="1019"/>
      <c r="C13" s="1020"/>
      <c r="D13" s="1020"/>
      <c r="E13" s="1020"/>
      <c r="F13" s="1020"/>
      <c r="G13" s="1020"/>
      <c r="H13" s="1020"/>
      <c r="I13" s="1020"/>
      <c r="J13" s="671"/>
      <c r="K13" s="671"/>
      <c r="L13" s="671"/>
      <c r="M13" s="671"/>
      <c r="N13" s="671"/>
      <c r="O13" s="1017"/>
      <c r="P13" s="1017"/>
    </row>
    <row r="14" spans="1:16" ht="24.6">
      <c r="A14" s="337"/>
      <c r="B14" s="1270" t="s">
        <v>340</v>
      </c>
      <c r="C14" s="1271"/>
      <c r="D14" s="1271"/>
      <c r="E14" s="1271"/>
      <c r="F14" s="1271"/>
      <c r="G14" s="1271"/>
      <c r="H14" s="1271"/>
      <c r="I14" s="1271"/>
      <c r="J14" s="672">
        <f>'(แบบฟอร์ม) ยุทธ 3 (2)'!U51</f>
        <v>0</v>
      </c>
      <c r="K14" s="672">
        <f>'(แบบฟอร์ม) ยุทธ 3 (2)'!V51</f>
        <v>4</v>
      </c>
      <c r="L14" s="672">
        <f>'(แบบฟอร์ม) ยุทธ 3 (2)'!W51</f>
        <v>7</v>
      </c>
      <c r="M14" s="672">
        <f>'(แบบฟอร์ม) ยุทธ 3 (2)'!X51</f>
        <v>0</v>
      </c>
      <c r="N14" s="672">
        <f>'(แบบฟอร์ม) ยุทธ 3 (2)'!Y51</f>
        <v>0</v>
      </c>
      <c r="O14" s="1017">
        <f>'(แบบฟอร์ม) ยุทธ 3 (2)'!AA51</f>
        <v>15</v>
      </c>
      <c r="P14" s="1017">
        <f>'(แบบฟอร์ม) ยุทธ 3 (2)'!AB51</f>
        <v>17</v>
      </c>
    </row>
    <row r="15" spans="1:16" ht="27.6" customHeight="1">
      <c r="A15" s="337"/>
      <c r="B15" s="1263" t="s">
        <v>343</v>
      </c>
      <c r="C15" s="1264"/>
      <c r="D15" s="1264"/>
      <c r="E15" s="1264"/>
      <c r="F15" s="1264"/>
      <c r="G15" s="1264"/>
      <c r="H15" s="1264"/>
      <c r="I15" s="1264"/>
      <c r="J15" s="672">
        <f>'(แบบฟอร์ม) ยุทธ 3 (2)'!U69</f>
        <v>0</v>
      </c>
      <c r="K15" s="672">
        <f>'(แบบฟอร์ม) ยุทธ 3 (2)'!V69</f>
        <v>0</v>
      </c>
      <c r="L15" s="672">
        <f>'(แบบฟอร์ม) ยุทธ 3 (2)'!W69</f>
        <v>2</v>
      </c>
      <c r="M15" s="672">
        <f>'(แบบฟอร์ม) ยุทธ 3 (2)'!X69</f>
        <v>0</v>
      </c>
      <c r="N15" s="672">
        <f>'(แบบฟอร์ม) ยุทธ 3 (2)'!Y69</f>
        <v>0</v>
      </c>
      <c r="O15" s="1017">
        <f>'(แบบฟอร์ม) ยุทธ 3 (2)'!AA69</f>
        <v>1</v>
      </c>
      <c r="P15" s="1017">
        <f>'(แบบฟอร์ม) ยุทธ 3 (2)'!AB69</f>
        <v>2</v>
      </c>
    </row>
    <row r="16" spans="1:16" ht="24.6">
      <c r="A16" s="339" t="s">
        <v>970</v>
      </c>
      <c r="B16" s="340"/>
      <c r="C16" s="340"/>
      <c r="D16" s="340"/>
      <c r="E16" s="340"/>
      <c r="F16" s="340"/>
      <c r="G16" s="340"/>
      <c r="H16" s="340"/>
      <c r="I16" s="340"/>
      <c r="J16" s="673">
        <f t="shared" ref="J16:P16" si="2">J18</f>
        <v>1</v>
      </c>
      <c r="K16" s="673">
        <f t="shared" si="2"/>
        <v>1</v>
      </c>
      <c r="L16" s="673">
        <f t="shared" si="2"/>
        <v>0</v>
      </c>
      <c r="M16" s="673">
        <f t="shared" si="2"/>
        <v>2</v>
      </c>
      <c r="N16" s="673">
        <f t="shared" si="2"/>
        <v>0</v>
      </c>
      <c r="O16" s="1103">
        <f t="shared" si="2"/>
        <v>5</v>
      </c>
      <c r="P16" s="1103">
        <f t="shared" si="2"/>
        <v>5</v>
      </c>
    </row>
    <row r="17" spans="1:16" ht="28.2" customHeight="1">
      <c r="A17" s="1022" t="s">
        <v>1133</v>
      </c>
      <c r="B17" s="1023"/>
      <c r="C17" s="1023"/>
      <c r="D17" s="1023"/>
      <c r="E17" s="1023"/>
      <c r="F17" s="1023"/>
      <c r="G17" s="1023"/>
      <c r="H17" s="1023"/>
      <c r="I17" s="1023"/>
      <c r="J17" s="1024"/>
      <c r="K17" s="1024"/>
      <c r="L17" s="1024"/>
      <c r="M17" s="1024"/>
      <c r="N17" s="1021"/>
      <c r="O17" s="1017"/>
      <c r="P17" s="1017"/>
    </row>
    <row r="18" spans="1:16" ht="30.6" customHeight="1">
      <c r="A18" s="341"/>
      <c r="B18" s="1265" t="s">
        <v>341</v>
      </c>
      <c r="C18" s="1266"/>
      <c r="D18" s="1266"/>
      <c r="E18" s="1266"/>
      <c r="F18" s="1266"/>
      <c r="G18" s="1266"/>
      <c r="H18" s="1266"/>
      <c r="I18" s="1267"/>
      <c r="J18" s="674">
        <f>'(แบบฟอร์ม) ยุทธ 3 (2)'!U72</f>
        <v>1</v>
      </c>
      <c r="K18" s="674">
        <f>'(แบบฟอร์ม) ยุทธ 3 (2)'!V72</f>
        <v>1</v>
      </c>
      <c r="L18" s="674">
        <f>'(แบบฟอร์ม) ยุทธ 3 (2)'!W72</f>
        <v>0</v>
      </c>
      <c r="M18" s="674">
        <f>'(แบบฟอร์ม) ยุทธ 3 (2)'!X72</f>
        <v>2</v>
      </c>
      <c r="N18" s="674">
        <f>'(แบบฟอร์ม) ยุทธ 3 (2)'!Y72</f>
        <v>0</v>
      </c>
      <c r="O18" s="1104">
        <f>'(แบบฟอร์ม) ยุทธ 3 (2)'!AA73</f>
        <v>5</v>
      </c>
      <c r="P18" s="1104">
        <f>'(แบบฟอร์ม) ยุทธ 3 (2)'!AB73</f>
        <v>5</v>
      </c>
    </row>
    <row r="19" spans="1:16" ht="32.4" customHeight="1">
      <c r="A19" s="1235" t="s">
        <v>1134</v>
      </c>
      <c r="B19" s="1003"/>
      <c r="C19" s="1004"/>
      <c r="D19" s="1004"/>
      <c r="E19" s="1004"/>
      <c r="F19" s="1004"/>
      <c r="G19" s="1004"/>
      <c r="H19" s="1004"/>
      <c r="I19" s="1004"/>
      <c r="J19" s="1026"/>
      <c r="K19" s="1026"/>
      <c r="L19" s="1026"/>
      <c r="M19" s="1026"/>
      <c r="N19" s="1026"/>
      <c r="O19" s="1101"/>
      <c r="P19" s="1101"/>
    </row>
    <row r="20" spans="1:16" ht="35.4" customHeight="1">
      <c r="A20" s="1258" t="s">
        <v>62</v>
      </c>
      <c r="B20" s="1259"/>
      <c r="C20" s="1259"/>
      <c r="D20" s="1259"/>
      <c r="E20" s="1259"/>
      <c r="F20" s="1259"/>
      <c r="G20" s="1259"/>
      <c r="H20" s="1259"/>
      <c r="I20" s="1259"/>
      <c r="J20" s="439" t="s">
        <v>63</v>
      </c>
      <c r="K20" s="439" t="s">
        <v>70</v>
      </c>
      <c r="L20" s="439" t="s">
        <v>71</v>
      </c>
      <c r="M20" s="770" t="s">
        <v>64</v>
      </c>
      <c r="N20" s="681" t="s">
        <v>753</v>
      </c>
      <c r="O20" s="1100" t="s">
        <v>205</v>
      </c>
      <c r="P20" s="1100" t="s">
        <v>1135</v>
      </c>
    </row>
    <row r="21" spans="1:16" ht="24.6">
      <c r="A21" s="1009" t="s">
        <v>771</v>
      </c>
      <c r="B21" s="755"/>
      <c r="C21" s="756" t="s">
        <v>85</v>
      </c>
      <c r="D21" s="785"/>
      <c r="E21" s="755"/>
      <c r="F21" s="755"/>
      <c r="G21" s="755"/>
      <c r="H21" s="755"/>
      <c r="I21" s="755"/>
      <c r="J21" s="1010">
        <f>J22+J24+J31+J36+J45+J48+J52+J55</f>
        <v>0</v>
      </c>
      <c r="K21" s="1011">
        <f>K22+K24+K31+K36+K45+K48+K52+K55</f>
        <v>0</v>
      </c>
      <c r="L21" s="1011">
        <f>L22+L24+L31+L36+L45+L48+L52+L55</f>
        <v>0</v>
      </c>
      <c r="M21" s="1011">
        <f>M22+M24+M31+M36+M45+M48+M52+M55</f>
        <v>0</v>
      </c>
      <c r="N21" s="675">
        <f>N22+N25+N31+N36+N45+N48+N52+N55</f>
        <v>0</v>
      </c>
      <c r="O21" s="1099">
        <f>O22+O24+O26+O31+O36+O45+O48+O52+O55</f>
        <v>157</v>
      </c>
      <c r="P21" s="1099">
        <f>P22+P24+P26+P31+P36+P45+P48+P52+P55</f>
        <v>221</v>
      </c>
    </row>
    <row r="22" spans="1:16" ht="24.6">
      <c r="A22" s="1029" t="s">
        <v>971</v>
      </c>
      <c r="B22" s="336"/>
      <c r="C22" s="336"/>
      <c r="D22" s="336"/>
      <c r="E22" s="336"/>
      <c r="F22" s="336"/>
      <c r="G22" s="336"/>
      <c r="H22" s="336"/>
      <c r="I22" s="336"/>
      <c r="J22" s="670">
        <f t="shared" ref="J22:P22" si="3">J23</f>
        <v>0</v>
      </c>
      <c r="K22" s="670">
        <f t="shared" si="3"/>
        <v>0</v>
      </c>
      <c r="L22" s="670">
        <f t="shared" si="3"/>
        <v>0</v>
      </c>
      <c r="M22" s="670">
        <f t="shared" si="3"/>
        <v>0</v>
      </c>
      <c r="N22" s="670">
        <f t="shared" si="3"/>
        <v>0</v>
      </c>
      <c r="O22" s="1103">
        <f t="shared" si="3"/>
        <v>1</v>
      </c>
      <c r="P22" s="1103">
        <f t="shared" si="3"/>
        <v>1</v>
      </c>
    </row>
    <row r="23" spans="1:16" ht="28.8" customHeight="1">
      <c r="A23" s="337"/>
      <c r="B23" s="1268" t="s">
        <v>343</v>
      </c>
      <c r="C23" s="1268"/>
      <c r="D23" s="1268"/>
      <c r="E23" s="1268"/>
      <c r="F23" s="1268"/>
      <c r="G23" s="1268"/>
      <c r="H23" s="1268"/>
      <c r="I23" s="1268"/>
      <c r="J23" s="672">
        <f>'(แบบฟอร์ม) ยุทธ 4 (2)'!X15</f>
        <v>0</v>
      </c>
      <c r="K23" s="672">
        <f>'(แบบฟอร์ม) ยุทธ 4 (2)'!Y15</f>
        <v>0</v>
      </c>
      <c r="L23" s="672">
        <f>'(แบบฟอร์ม) ยุทธ 4 (2)'!Z15</f>
        <v>0</v>
      </c>
      <c r="M23" s="672">
        <f>'(แบบฟอร์ม) ยุทธ 4 (2)'!AA15</f>
        <v>0</v>
      </c>
      <c r="N23" s="672">
        <f>'(แบบฟอร์ม) ยุทธ 4 (2)'!AB15</f>
        <v>0</v>
      </c>
      <c r="O23" s="1017">
        <f>'(แบบฟอร์ม) ยุทธ 4 (2)'!T12</f>
        <v>1</v>
      </c>
      <c r="P23" s="1017">
        <f>'(แบบฟอร์ม) ยุทธ 4 (2)'!U12</f>
        <v>1</v>
      </c>
    </row>
    <row r="24" spans="1:16" ht="28.8" customHeight="1">
      <c r="A24" s="1255" t="s">
        <v>972</v>
      </c>
      <c r="B24" s="1256"/>
      <c r="C24" s="1256"/>
      <c r="D24" s="1256"/>
      <c r="E24" s="1256"/>
      <c r="F24" s="1256"/>
      <c r="G24" s="1256"/>
      <c r="H24" s="1256"/>
      <c r="I24" s="1257"/>
      <c r="J24" s="673">
        <f>SUM(J26:J30)</f>
        <v>0</v>
      </c>
      <c r="K24" s="673">
        <f>SUM(K26:K30)</f>
        <v>0</v>
      </c>
      <c r="L24" s="673">
        <f>SUM(L26:L30)</f>
        <v>0</v>
      </c>
      <c r="M24" s="673">
        <f>SUM(M26:M30)</f>
        <v>0</v>
      </c>
      <c r="N24" s="672"/>
      <c r="O24" s="1103">
        <f>O25</f>
        <v>16</v>
      </c>
      <c r="P24" s="1103">
        <f>P25</f>
        <v>22</v>
      </c>
    </row>
    <row r="25" spans="1:16" ht="24.6">
      <c r="A25" s="343"/>
      <c r="B25" s="1025" t="s">
        <v>343</v>
      </c>
      <c r="N25" s="673">
        <f>SUM(N26:N30)</f>
        <v>0</v>
      </c>
      <c r="O25" s="1017">
        <f>'(แบบฟอร์ม) ยุทธ 4 (2)'!T15</f>
        <v>16</v>
      </c>
      <c r="P25" s="1017">
        <f>'(แบบฟอร์ม) ยุทธ 4 (2)'!U15</f>
        <v>22</v>
      </c>
    </row>
    <row r="26" spans="1:16" ht="24.6">
      <c r="A26" s="1028" t="s">
        <v>973</v>
      </c>
      <c r="B26" s="340"/>
      <c r="C26" s="340"/>
      <c r="D26" s="340"/>
      <c r="E26" s="340"/>
      <c r="F26" s="340"/>
      <c r="G26" s="340"/>
      <c r="H26" s="340"/>
      <c r="I26" s="340"/>
      <c r="J26" s="673"/>
      <c r="K26" s="673"/>
      <c r="L26" s="673"/>
      <c r="M26" s="673"/>
      <c r="N26" s="672"/>
      <c r="O26" s="1103">
        <f>SUM(O27:O30)</f>
        <v>18</v>
      </c>
      <c r="P26" s="1103">
        <f>SUM(P27:P30)</f>
        <v>22</v>
      </c>
    </row>
    <row r="27" spans="1:16" ht="24.6">
      <c r="A27" s="337"/>
      <c r="B27" s="338" t="s">
        <v>339</v>
      </c>
      <c r="C27" s="338"/>
      <c r="D27" s="338"/>
      <c r="E27" s="338"/>
      <c r="F27" s="338"/>
      <c r="G27" s="338"/>
      <c r="H27" s="338"/>
      <c r="I27" s="338"/>
      <c r="J27" s="672"/>
      <c r="K27" s="672"/>
      <c r="L27" s="672"/>
      <c r="M27" s="672"/>
      <c r="N27" s="672"/>
      <c r="O27" s="1017">
        <f>'(แบบฟอร์ม) ยุทธ 4 (2)'!T48</f>
        <v>7</v>
      </c>
      <c r="P27" s="1017">
        <f>'(แบบฟอร์ม) ยุทธ 4 (2)'!U48</f>
        <v>8</v>
      </c>
    </row>
    <row r="28" spans="1:16" ht="24.6">
      <c r="A28" s="337"/>
      <c r="B28" s="338" t="s">
        <v>344</v>
      </c>
      <c r="C28" s="338"/>
      <c r="D28" s="338"/>
      <c r="E28" s="338"/>
      <c r="F28" s="338"/>
      <c r="G28" s="338"/>
      <c r="H28" s="338"/>
      <c r="I28" s="338"/>
      <c r="J28" s="672"/>
      <c r="K28" s="672"/>
      <c r="L28" s="672"/>
      <c r="M28" s="672"/>
      <c r="N28" s="672"/>
      <c r="O28" s="1017">
        <f>'(แบบฟอร์ม) ยุทธ 4 (2)'!T57</f>
        <v>1</v>
      </c>
      <c r="P28" s="1017">
        <f>'(แบบฟอร์ม) ยุทธ 4 (2)'!U57</f>
        <v>1</v>
      </c>
    </row>
    <row r="29" spans="1:16" ht="24.6">
      <c r="A29" s="337"/>
      <c r="B29" s="338" t="s">
        <v>345</v>
      </c>
      <c r="C29" s="338"/>
      <c r="D29" s="338"/>
      <c r="E29" s="338"/>
      <c r="F29" s="338"/>
      <c r="G29" s="338"/>
      <c r="H29" s="338"/>
      <c r="I29" s="338"/>
      <c r="J29" s="672"/>
      <c r="K29" s="672"/>
      <c r="L29" s="672"/>
      <c r="M29" s="672"/>
      <c r="N29" s="672"/>
      <c r="O29" s="1017">
        <f>'(แบบฟอร์ม) ยุทธ 4 (2)'!T59</f>
        <v>5</v>
      </c>
      <c r="P29" s="1017">
        <f>'(แบบฟอร์ม) ยุทธ 4 (2)'!U59</f>
        <v>6</v>
      </c>
    </row>
    <row r="30" spans="1:16" ht="24.6">
      <c r="A30" s="337"/>
      <c r="B30" s="338" t="s">
        <v>346</v>
      </c>
      <c r="C30" s="338"/>
      <c r="D30" s="338"/>
      <c r="E30" s="338"/>
      <c r="F30" s="338"/>
      <c r="G30" s="338"/>
      <c r="H30" s="338"/>
      <c r="I30" s="338"/>
      <c r="J30" s="672"/>
      <c r="K30" s="672"/>
      <c r="L30" s="672"/>
      <c r="M30" s="672"/>
      <c r="N30" s="672"/>
      <c r="O30" s="1017">
        <f>'(แบบฟอร์ม) ยุทธ 4 (2)'!T66</f>
        <v>5</v>
      </c>
      <c r="P30" s="1017">
        <f>'(แบบฟอร์ม) ยุทธ 4 (2)'!U66</f>
        <v>7</v>
      </c>
    </row>
    <row r="31" spans="1:16" ht="24.6">
      <c r="A31" s="1027" t="s">
        <v>974</v>
      </c>
      <c r="B31" s="340"/>
      <c r="C31" s="340"/>
      <c r="D31" s="340"/>
      <c r="E31" s="340"/>
      <c r="F31" s="340"/>
      <c r="G31" s="340"/>
      <c r="H31" s="340"/>
      <c r="I31" s="340"/>
      <c r="J31" s="673">
        <f t="shared" ref="J31:P31" si="4">SUM(J32:J35)</f>
        <v>0</v>
      </c>
      <c r="K31" s="673">
        <f t="shared" si="4"/>
        <v>0</v>
      </c>
      <c r="L31" s="673">
        <f t="shared" si="4"/>
        <v>0</v>
      </c>
      <c r="M31" s="673">
        <f t="shared" si="4"/>
        <v>0</v>
      </c>
      <c r="N31" s="673">
        <f t="shared" si="4"/>
        <v>0</v>
      </c>
      <c r="O31" s="1103">
        <f t="shared" si="4"/>
        <v>38</v>
      </c>
      <c r="P31" s="1103">
        <f t="shared" si="4"/>
        <v>58</v>
      </c>
    </row>
    <row r="32" spans="1:16" ht="25.2" customHeight="1">
      <c r="A32" s="337"/>
      <c r="B32" s="338" t="s">
        <v>339</v>
      </c>
      <c r="C32" s="338"/>
      <c r="D32" s="338"/>
      <c r="E32" s="338"/>
      <c r="F32" s="338"/>
      <c r="G32" s="338"/>
      <c r="H32" s="338"/>
      <c r="I32" s="338"/>
      <c r="J32" s="672">
        <f>'(แบบฟอร์ม) ยุทธ 4 (2)'!X74</f>
        <v>0</v>
      </c>
      <c r="K32" s="672">
        <f>'(แบบฟอร์ม) ยุทธ 4 (2)'!Y74</f>
        <v>0</v>
      </c>
      <c r="L32" s="672">
        <f>'(แบบฟอร์ม) ยุทธ 4 (2)'!Z74</f>
        <v>0</v>
      </c>
      <c r="M32" s="672">
        <f>'(แบบฟอร์ม) ยุทธ 4 (2)'!AA74</f>
        <v>0</v>
      </c>
      <c r="N32" s="672">
        <f>'(แบบฟอร์ม) ยุทธ 4 (2)'!AB74</f>
        <v>0</v>
      </c>
      <c r="O32" s="1017">
        <f>'(แบบฟอร์ม) ยุทธ 4 (2)'!T75</f>
        <v>19</v>
      </c>
      <c r="P32" s="1017">
        <f>'(แบบฟอร์ม) ยุทธ 4 (2)'!U75</f>
        <v>36</v>
      </c>
    </row>
    <row r="33" spans="1:16" ht="25.8" customHeight="1">
      <c r="A33" s="337"/>
      <c r="B33" s="338" t="s">
        <v>340</v>
      </c>
      <c r="C33" s="338"/>
      <c r="D33" s="338"/>
      <c r="E33" s="338"/>
      <c r="F33" s="338"/>
      <c r="G33" s="338"/>
      <c r="H33" s="338"/>
      <c r="I33" s="338"/>
      <c r="J33" s="672">
        <f>'(แบบฟอร์ม) ยุทธ 4 (2)'!X114</f>
        <v>0</v>
      </c>
      <c r="K33" s="672">
        <f>'(แบบฟอร์ม) ยุทธ 4 (2)'!Y114</f>
        <v>0</v>
      </c>
      <c r="L33" s="672">
        <f>'(แบบฟอร์ม) ยุทธ 4 (2)'!Z114</f>
        <v>0</v>
      </c>
      <c r="M33" s="672">
        <f>'(แบบฟอร์ม) ยุทธ 4 (2)'!AA114</f>
        <v>0</v>
      </c>
      <c r="N33" s="672">
        <f>'(แบบฟอร์ม) ยุทธ 4 (2)'!AB114</f>
        <v>0</v>
      </c>
      <c r="O33" s="1017">
        <f>'(แบบฟอร์ม) ยุทธ 4 (2)'!T114</f>
        <v>3</v>
      </c>
      <c r="P33" s="1017">
        <f>'(แบบฟอร์ม) ยุทธ 4 (2)'!U114</f>
        <v>4</v>
      </c>
    </row>
    <row r="34" spans="1:16" ht="27" customHeight="1">
      <c r="A34" s="337"/>
      <c r="B34" s="1268" t="s">
        <v>341</v>
      </c>
      <c r="C34" s="1268"/>
      <c r="D34" s="1268"/>
      <c r="E34" s="1268"/>
      <c r="F34" s="1268"/>
      <c r="G34" s="1268"/>
      <c r="H34" s="1268"/>
      <c r="I34" s="1268"/>
      <c r="J34" s="672">
        <f>'(แบบฟอร์ม) ยุทธ 4 (2)'!X119</f>
        <v>0</v>
      </c>
      <c r="K34" s="672">
        <f>'(แบบฟอร์ม) ยุทธ 4 (2)'!Y119</f>
        <v>0</v>
      </c>
      <c r="L34" s="672">
        <f>'(แบบฟอร์ม) ยุทธ 4 (2)'!Z119</f>
        <v>0</v>
      </c>
      <c r="M34" s="672">
        <f>'(แบบฟอร์ม) ยุทธ 4 (2)'!AA119</f>
        <v>0</v>
      </c>
      <c r="N34" s="672">
        <f>'(แบบฟอร์ม) ยุทธ 4 (2)'!AB119</f>
        <v>0</v>
      </c>
      <c r="O34" s="1017">
        <f>'(แบบฟอร์ม) ยุทธ 4 (2)'!T119</f>
        <v>6</v>
      </c>
      <c r="P34" s="1017">
        <f>'(แบบฟอร์ม) ยุทธ 4 (2)'!U119</f>
        <v>8</v>
      </c>
    </row>
    <row r="35" spans="1:16" ht="24.6" customHeight="1">
      <c r="A35" s="337"/>
      <c r="B35" s="338" t="s">
        <v>344</v>
      </c>
      <c r="C35" s="338"/>
      <c r="D35" s="338"/>
      <c r="E35" s="338"/>
      <c r="F35" s="338"/>
      <c r="G35" s="338"/>
      <c r="H35" s="338"/>
      <c r="I35" s="338"/>
      <c r="J35" s="672">
        <f>'(แบบฟอร์ม) ยุทธ 4 (2)'!X128</f>
        <v>0</v>
      </c>
      <c r="K35" s="672">
        <f>'(แบบฟอร์ม) ยุทธ 4 (2)'!Y128</f>
        <v>0</v>
      </c>
      <c r="L35" s="672">
        <f>'(แบบฟอร์ม) ยุทธ 4 (2)'!Z128</f>
        <v>0</v>
      </c>
      <c r="M35" s="672">
        <f>'(แบบฟอร์ม) ยุทธ 4 (2)'!AA128</f>
        <v>0</v>
      </c>
      <c r="N35" s="672">
        <f>'(แบบฟอร์ม) ยุทธ 4 (2)'!AB128</f>
        <v>0</v>
      </c>
      <c r="O35" s="1017">
        <f>'(แบบฟอร์ม) ยุทธ 4 (2)'!T128</f>
        <v>10</v>
      </c>
      <c r="P35" s="1017">
        <f>'(แบบฟอร์ม) ยุทธ 4 (2)'!U128</f>
        <v>10</v>
      </c>
    </row>
    <row r="36" spans="1:16" ht="24.6">
      <c r="A36" s="1027" t="s">
        <v>975</v>
      </c>
      <c r="B36" s="340"/>
      <c r="C36" s="340"/>
      <c r="D36" s="340"/>
      <c r="E36" s="340"/>
      <c r="F36" s="340"/>
      <c r="G36" s="340"/>
      <c r="H36" s="340"/>
      <c r="I36" s="340"/>
      <c r="J36" s="673">
        <f>J37+J41+J42+J43+J44</f>
        <v>0</v>
      </c>
      <c r="K36" s="673">
        <f>K37+K41+K42+K43+K44</f>
        <v>0</v>
      </c>
      <c r="L36" s="673">
        <f>L37+L41+L42+L43+L44</f>
        <v>0</v>
      </c>
      <c r="M36" s="673">
        <f>M37+M41+M42+M43+M44</f>
        <v>0</v>
      </c>
      <c r="N36" s="673">
        <f>N37+N41+N42+N43+N44</f>
        <v>0</v>
      </c>
      <c r="O36" s="1103">
        <f>SUM(O37:O44)</f>
        <v>53</v>
      </c>
      <c r="P36" s="1103">
        <f>SUM(P37:P44)</f>
        <v>74</v>
      </c>
    </row>
    <row r="37" spans="1:16" ht="27.6" customHeight="1">
      <c r="A37" s="341"/>
      <c r="B37" s="1265" t="s">
        <v>343</v>
      </c>
      <c r="C37" s="1265"/>
      <c r="D37" s="1265"/>
      <c r="E37" s="1265"/>
      <c r="F37" s="1265"/>
      <c r="G37" s="1265"/>
      <c r="H37" s="1265"/>
      <c r="I37" s="1265"/>
      <c r="J37" s="674">
        <f>'(แบบฟอร์ม) ยุทธ 4 (2)'!X141</f>
        <v>0</v>
      </c>
      <c r="K37" s="674">
        <f>'(แบบฟอร์ม) ยุทธ 4 (2)'!Y141</f>
        <v>0</v>
      </c>
      <c r="L37" s="674">
        <f>'(แบบฟอร์ม) ยุทธ 4 (2)'!Z141</f>
        <v>0</v>
      </c>
      <c r="M37" s="674">
        <f>'(แบบฟอร์ม) ยุทธ 4 (2)'!AA141</f>
        <v>0</v>
      </c>
      <c r="N37" s="674">
        <f>'(แบบฟอร์ม) ยุทธ 4 (2)'!AB141</f>
        <v>0</v>
      </c>
      <c r="O37" s="1104">
        <f>'(แบบฟอร์ม) ยุทธ 4 (2)'!T142</f>
        <v>27</v>
      </c>
      <c r="P37" s="1104">
        <f>'(แบบฟอร์ม) ยุทธ 4 (2)'!U142</f>
        <v>41</v>
      </c>
    </row>
    <row r="38" spans="1:16" ht="27.6" customHeight="1">
      <c r="A38" s="685"/>
      <c r="B38" s="1242"/>
      <c r="C38" s="1242"/>
      <c r="D38" s="1242"/>
      <c r="E38" s="1242"/>
      <c r="F38" s="1242"/>
      <c r="G38" s="1242"/>
      <c r="H38" s="1242"/>
      <c r="I38" s="1242"/>
      <c r="J38" s="1026"/>
      <c r="K38" s="1026"/>
      <c r="L38" s="1026"/>
      <c r="M38" s="1026"/>
      <c r="N38" s="1233"/>
      <c r="O38" s="685"/>
      <c r="P38" s="685"/>
    </row>
    <row r="39" spans="1:16" ht="27.6" customHeight="1">
      <c r="A39" s="1031" t="s">
        <v>1134</v>
      </c>
      <c r="B39" s="1003"/>
      <c r="C39" s="1004"/>
      <c r="D39" s="1004"/>
      <c r="E39" s="1004"/>
      <c r="F39" s="1004"/>
      <c r="G39" s="1004"/>
      <c r="H39" s="1004"/>
      <c r="I39" s="1004"/>
      <c r="J39" s="1026"/>
      <c r="K39" s="1026"/>
      <c r="L39" s="1026"/>
      <c r="M39" s="1026"/>
      <c r="N39" s="1233"/>
      <c r="O39" s="685"/>
      <c r="P39" s="685"/>
    </row>
    <row r="40" spans="1:16" ht="39" customHeight="1">
      <c r="A40" s="1258" t="s">
        <v>62</v>
      </c>
      <c r="B40" s="1259"/>
      <c r="C40" s="1259"/>
      <c r="D40" s="1259"/>
      <c r="E40" s="1259"/>
      <c r="F40" s="1259"/>
      <c r="G40" s="1259"/>
      <c r="H40" s="1259"/>
      <c r="I40" s="1259"/>
      <c r="J40" s="439" t="s">
        <v>63</v>
      </c>
      <c r="K40" s="439" t="s">
        <v>70</v>
      </c>
      <c r="L40" s="439" t="s">
        <v>71</v>
      </c>
      <c r="M40" s="770" t="s">
        <v>64</v>
      </c>
      <c r="N40" s="1030"/>
      <c r="O40" s="1100" t="s">
        <v>205</v>
      </c>
      <c r="P40" s="1100" t="s">
        <v>1135</v>
      </c>
    </row>
    <row r="41" spans="1:16" ht="27" customHeight="1">
      <c r="A41" s="345"/>
      <c r="B41" s="346" t="s">
        <v>339</v>
      </c>
      <c r="C41" s="346"/>
      <c r="D41" s="346"/>
      <c r="E41" s="346"/>
      <c r="F41" s="346"/>
      <c r="G41" s="346"/>
      <c r="H41" s="346"/>
      <c r="I41" s="346"/>
      <c r="J41" s="677">
        <f>'(แบบฟอร์ม) ยุทธ 4 (2)'!X189</f>
        <v>0</v>
      </c>
      <c r="K41" s="677">
        <f>'(แบบฟอร์ม) ยุทธ 4 (2)'!Y189</f>
        <v>0</v>
      </c>
      <c r="L41" s="677">
        <f>'(แบบฟอร์ม) ยุทธ 4 (2)'!Z189</f>
        <v>0</v>
      </c>
      <c r="M41" s="677">
        <f>'(แบบฟอร์ม) ยุทธ 4 (2)'!AA189</f>
        <v>0</v>
      </c>
      <c r="N41" s="677">
        <f>'(แบบฟอร์ม) ยุทธ 4 (2)'!AB189</f>
        <v>0</v>
      </c>
      <c r="O41" s="1234">
        <f>'(แบบฟอร์ม) ยุทธ 4 (2)'!T189</f>
        <v>9</v>
      </c>
      <c r="P41" s="1234">
        <f>'(แบบฟอร์ม) ยุทธ 4 (2)'!U189</f>
        <v>16</v>
      </c>
    </row>
    <row r="42" spans="1:16" ht="26.4" customHeight="1">
      <c r="A42" s="337"/>
      <c r="B42" s="1268" t="s">
        <v>347</v>
      </c>
      <c r="C42" s="1268"/>
      <c r="D42" s="1268"/>
      <c r="E42" s="1268"/>
      <c r="F42" s="1268"/>
      <c r="G42" s="1268"/>
      <c r="H42" s="1268"/>
      <c r="I42" s="1268"/>
      <c r="J42" s="672">
        <f>'(แบบฟอร์ม) ยุทธ 4 (2)'!X211</f>
        <v>0</v>
      </c>
      <c r="K42" s="672">
        <f>'(แบบฟอร์ม) ยุทธ 4 (2)'!Y211</f>
        <v>0</v>
      </c>
      <c r="L42" s="672">
        <f>'(แบบฟอร์ม) ยุทธ 4 (2)'!Z211</f>
        <v>0</v>
      </c>
      <c r="M42" s="672">
        <f>'(แบบฟอร์ม) ยุทธ 4 (2)'!AA211</f>
        <v>0</v>
      </c>
      <c r="N42" s="672">
        <f>'(แบบฟอร์ม) ยุทธ 4 (2)'!AB211</f>
        <v>0</v>
      </c>
      <c r="O42" s="1017">
        <f>'(แบบฟอร์ม) ยุทธ 4 (2)'!T211</f>
        <v>12</v>
      </c>
      <c r="P42" s="1017">
        <f>'(แบบฟอร์ม) ยุทธ 4 (2)'!U211</f>
        <v>12</v>
      </c>
    </row>
    <row r="43" spans="1:16" ht="22.8" customHeight="1">
      <c r="A43" s="337"/>
      <c r="B43" s="338" t="s">
        <v>344</v>
      </c>
      <c r="C43" s="338"/>
      <c r="D43" s="338"/>
      <c r="E43" s="338"/>
      <c r="F43" s="338"/>
      <c r="G43" s="338"/>
      <c r="H43" s="338"/>
      <c r="I43" s="338"/>
      <c r="J43" s="672">
        <f>'(แบบฟอร์ม) ยุทธ 4 (2)'!X225</f>
        <v>0</v>
      </c>
      <c r="K43" s="672">
        <f>'(แบบฟอร์ม) ยุทธ 4 (2)'!Y225</f>
        <v>0</v>
      </c>
      <c r="L43" s="672">
        <f>'(แบบฟอร์ม) ยุทธ 4 (2)'!Z225</f>
        <v>0</v>
      </c>
      <c r="M43" s="672">
        <f>'(แบบฟอร์ม) ยุทธ 4 (2)'!AA225</f>
        <v>0</v>
      </c>
      <c r="N43" s="672">
        <f>'(แบบฟอร์ม) ยุทธ 4 (2)'!AB225</f>
        <v>0</v>
      </c>
      <c r="O43" s="1017">
        <f>'(แบบฟอร์ม) ยุทธ 4 (2)'!T225</f>
        <v>3</v>
      </c>
      <c r="P43" s="1017">
        <f>'(แบบฟอร์ม) ยุทธ 4 (2)'!U225</f>
        <v>3</v>
      </c>
    </row>
    <row r="44" spans="1:16" ht="22.8" customHeight="1">
      <c r="A44" s="343"/>
      <c r="B44" s="338" t="s">
        <v>342</v>
      </c>
      <c r="C44" s="344"/>
      <c r="D44" s="344"/>
      <c r="E44" s="344"/>
      <c r="F44" s="344"/>
      <c r="G44" s="344"/>
      <c r="H44" s="344"/>
      <c r="I44" s="344"/>
      <c r="J44" s="676">
        <f>'(แบบฟอร์ม) ยุทธ 4 (2)'!X229</f>
        <v>0</v>
      </c>
      <c r="K44" s="676">
        <f>'(แบบฟอร์ม) ยุทธ 4 (2)'!Y229</f>
        <v>0</v>
      </c>
      <c r="L44" s="676">
        <f>'(แบบฟอร์ม) ยุทธ 4 (2)'!Z229</f>
        <v>0</v>
      </c>
      <c r="M44" s="676">
        <f>'(แบบฟอร์ม) ยุทธ 4 (2)'!AA229</f>
        <v>0</v>
      </c>
      <c r="N44" s="676">
        <f>'(แบบฟอร์ม) ยุทธ 4 (2)'!AB229</f>
        <v>0</v>
      </c>
      <c r="O44" s="1104">
        <f>'(แบบฟอร์ม) ยุทธ 4 (2)'!T229</f>
        <v>2</v>
      </c>
      <c r="P44" s="1104">
        <f>'(แบบฟอร์ม) ยุทธ 4 (2)'!U229</f>
        <v>2</v>
      </c>
    </row>
    <row r="45" spans="1:16" ht="24.6" customHeight="1">
      <c r="A45" s="1012" t="s">
        <v>976</v>
      </c>
      <c r="B45" s="336"/>
      <c r="C45" s="336"/>
      <c r="D45" s="336"/>
      <c r="E45" s="336"/>
      <c r="F45" s="336"/>
      <c r="G45" s="336"/>
      <c r="H45" s="336"/>
      <c r="I45" s="336"/>
      <c r="J45" s="670">
        <f t="shared" ref="J45:P45" si="5">SUM(J46:J47)</f>
        <v>0</v>
      </c>
      <c r="K45" s="670">
        <f t="shared" si="5"/>
        <v>0</v>
      </c>
      <c r="L45" s="670">
        <f t="shared" si="5"/>
        <v>0</v>
      </c>
      <c r="M45" s="670">
        <f t="shared" si="5"/>
        <v>0</v>
      </c>
      <c r="N45" s="670">
        <f t="shared" si="5"/>
        <v>0</v>
      </c>
      <c r="O45" s="1105">
        <f t="shared" si="5"/>
        <v>2</v>
      </c>
      <c r="P45" s="1105">
        <f t="shared" si="5"/>
        <v>6</v>
      </c>
    </row>
    <row r="46" spans="1:16" ht="25.2" customHeight="1">
      <c r="A46" s="337"/>
      <c r="B46" s="1268" t="s">
        <v>343</v>
      </c>
      <c r="C46" s="1268"/>
      <c r="D46" s="1268"/>
      <c r="E46" s="1268"/>
      <c r="F46" s="1268"/>
      <c r="G46" s="1268"/>
      <c r="H46" s="1268"/>
      <c r="I46" s="1268"/>
      <c r="J46" s="672">
        <f>'(แบบฟอร์ม) ยุทธ 4 (2)'!X232</f>
        <v>0</v>
      </c>
      <c r="K46" s="672">
        <f>'(แบบฟอร์ม) ยุทธ 4 (2)'!Y232</f>
        <v>0</v>
      </c>
      <c r="L46" s="672">
        <f>'(แบบฟอร์ม) ยุทธ 4 (2)'!Z232</f>
        <v>0</v>
      </c>
      <c r="M46" s="672">
        <f>'(แบบฟอร์ม) ยุทธ 4 (2)'!AA232</f>
        <v>0</v>
      </c>
      <c r="N46" s="672">
        <f>'(แบบฟอร์ม) ยุทธ 4 (2)'!AB232</f>
        <v>0</v>
      </c>
      <c r="O46" s="1234">
        <f>'(แบบฟอร์ม) ยุทธ 4 (2)'!T233</f>
        <v>1</v>
      </c>
      <c r="P46" s="1234">
        <f>'(แบบฟอร์ม) ยุทธ 4 (2)'!U233</f>
        <v>5</v>
      </c>
    </row>
    <row r="47" spans="1:16" ht="24.6">
      <c r="A47" s="345"/>
      <c r="B47" s="338" t="s">
        <v>342</v>
      </c>
      <c r="C47" s="346"/>
      <c r="D47" s="346"/>
      <c r="E47" s="346"/>
      <c r="F47" s="346"/>
      <c r="G47" s="346"/>
      <c r="H47" s="346"/>
      <c r="I47" s="346"/>
      <c r="J47" s="677">
        <f>'(แบบฟอร์ม) ยุทธ 4 (2)'!X239</f>
        <v>0</v>
      </c>
      <c r="K47" s="677">
        <f>'(แบบฟอร์ม) ยุทธ 4 (2)'!Y239</f>
        <v>0</v>
      </c>
      <c r="L47" s="677">
        <f>'(แบบฟอร์ม) ยุทธ 4 (2)'!Z239</f>
        <v>0</v>
      </c>
      <c r="M47" s="677">
        <f>'(แบบฟอร์ม) ยุทธ 4 (2)'!AA239</f>
        <v>0</v>
      </c>
      <c r="N47" s="677">
        <f>'(แบบฟอร์ม) ยุทธ 4 (2)'!AB239</f>
        <v>0</v>
      </c>
      <c r="O47" s="1104">
        <f>'(แบบฟอร์ม) ยุทธ 4 (2)'!T239</f>
        <v>1</v>
      </c>
      <c r="P47" s="1104">
        <f>'(แบบฟอร์ม) ยุทธ 4 (2)'!U239</f>
        <v>1</v>
      </c>
    </row>
    <row r="48" spans="1:16" ht="24.6">
      <c r="A48" s="1027" t="s">
        <v>977</v>
      </c>
      <c r="B48" s="336"/>
      <c r="C48" s="340"/>
      <c r="D48" s="340"/>
      <c r="E48" s="340"/>
      <c r="F48" s="340"/>
      <c r="G48" s="340"/>
      <c r="H48" s="340"/>
      <c r="I48" s="340"/>
      <c r="J48" s="673">
        <f t="shared" ref="J48:P48" si="6">SUM(J49:J51)</f>
        <v>0</v>
      </c>
      <c r="K48" s="673">
        <f t="shared" si="6"/>
        <v>0</v>
      </c>
      <c r="L48" s="673">
        <f t="shared" si="6"/>
        <v>0</v>
      </c>
      <c r="M48" s="673">
        <f t="shared" si="6"/>
        <v>0</v>
      </c>
      <c r="N48" s="673">
        <f t="shared" si="6"/>
        <v>0</v>
      </c>
      <c r="O48" s="1105">
        <f t="shared" si="6"/>
        <v>12</v>
      </c>
      <c r="P48" s="1105">
        <f t="shared" si="6"/>
        <v>12</v>
      </c>
    </row>
    <row r="49" spans="1:16" ht="24.6">
      <c r="A49" s="337"/>
      <c r="B49" s="154" t="s">
        <v>340</v>
      </c>
      <c r="C49" s="338"/>
      <c r="D49" s="338"/>
      <c r="E49" s="338"/>
      <c r="F49" s="338"/>
      <c r="G49" s="338"/>
      <c r="H49" s="338"/>
      <c r="I49" s="338"/>
      <c r="J49" s="672">
        <f>'(แบบฟอร์ม) ยุทธ 4 (2)'!X242</f>
        <v>0</v>
      </c>
      <c r="K49" s="672">
        <f>'(แบบฟอร์ม) ยุทธ 4 (2)'!Y242</f>
        <v>0</v>
      </c>
      <c r="L49" s="672">
        <f>'(แบบฟอร์ม) ยุทธ 4 (2)'!Z242</f>
        <v>0</v>
      </c>
      <c r="M49" s="672">
        <f>'(แบบฟอร์ม) ยุทธ 4 (2)'!AA242</f>
        <v>0</v>
      </c>
      <c r="N49" s="672">
        <f>'(แบบฟอร์ม) ยุทธ 4 (2)'!AB242</f>
        <v>0</v>
      </c>
      <c r="O49" s="1234">
        <f>'(แบบฟอร์ม) ยุทธ 4 (2)'!T242</f>
        <v>3</v>
      </c>
      <c r="P49" s="1234">
        <f>'(แบบฟอร์ม) ยุทธ 4 (2)'!U242</f>
        <v>3</v>
      </c>
    </row>
    <row r="50" spans="1:16" ht="24.6">
      <c r="A50" s="337"/>
      <c r="B50" s="338" t="s">
        <v>344</v>
      </c>
      <c r="C50" s="338"/>
      <c r="D50" s="338"/>
      <c r="E50" s="338"/>
      <c r="F50" s="338"/>
      <c r="G50" s="338"/>
      <c r="H50" s="338"/>
      <c r="I50" s="338"/>
      <c r="J50" s="672">
        <f>'(แบบฟอร์ม) ยุทธ 4 (2)'!X246</f>
        <v>0</v>
      </c>
      <c r="K50" s="672">
        <f>'(แบบฟอร์ม) ยุทธ 4 (2)'!Y246</f>
        <v>0</v>
      </c>
      <c r="L50" s="672">
        <f>'(แบบฟอร์ม) ยุทธ 4 (2)'!Z246</f>
        <v>0</v>
      </c>
      <c r="M50" s="672">
        <f>'(แบบฟอร์ม) ยุทธ 4 (2)'!AA246</f>
        <v>0</v>
      </c>
      <c r="N50" s="672">
        <f>'(แบบฟอร์ม) ยุทธ 4 (2)'!AB246</f>
        <v>0</v>
      </c>
      <c r="O50" s="1017">
        <f>'(แบบฟอร์ม) ยุทธ 4 (2)'!T246</f>
        <v>7</v>
      </c>
      <c r="P50" s="1017">
        <f>'(แบบฟอร์ม) ยุทธ 4 (2)'!U246</f>
        <v>7</v>
      </c>
    </row>
    <row r="51" spans="1:16" ht="24.6">
      <c r="A51" s="337"/>
      <c r="B51" s="338" t="s">
        <v>342</v>
      </c>
      <c r="C51" s="338"/>
      <c r="D51" s="338"/>
      <c r="E51" s="338"/>
      <c r="F51" s="338"/>
      <c r="G51" s="338"/>
      <c r="H51" s="338"/>
      <c r="I51" s="338"/>
      <c r="J51" s="672">
        <f>'(แบบฟอร์ม) ยุทธ 4 (2)'!X254</f>
        <v>0</v>
      </c>
      <c r="K51" s="672">
        <f>'(แบบฟอร์ม) ยุทธ 4 (2)'!Y254</f>
        <v>0</v>
      </c>
      <c r="L51" s="672">
        <f>'(แบบฟอร์ม) ยุทธ 4 (2)'!Z254</f>
        <v>0</v>
      </c>
      <c r="M51" s="672">
        <f>'(แบบฟอร์ม) ยุทธ 4 (2)'!AA254</f>
        <v>0</v>
      </c>
      <c r="N51" s="672">
        <f>'(แบบฟอร์ม) ยุทธ 4 (2)'!AB254</f>
        <v>0</v>
      </c>
      <c r="O51" s="1104">
        <f>'(แบบฟอร์ม) ยุทธ 4 (2)'!T254</f>
        <v>2</v>
      </c>
      <c r="P51" s="1104">
        <f>'(แบบฟอร์ม) ยุทธ 4 (2)'!U254</f>
        <v>2</v>
      </c>
    </row>
    <row r="52" spans="1:16" ht="24.6">
      <c r="A52" s="1027" t="s">
        <v>978</v>
      </c>
      <c r="B52" s="340"/>
      <c r="C52" s="340"/>
      <c r="D52" s="340"/>
      <c r="E52" s="340"/>
      <c r="F52" s="340"/>
      <c r="G52" s="340"/>
      <c r="H52" s="340"/>
      <c r="I52" s="340"/>
      <c r="J52" s="673">
        <f t="shared" ref="J52:P52" si="7">SUM(J53:J54)</f>
        <v>0</v>
      </c>
      <c r="K52" s="673">
        <f t="shared" si="7"/>
        <v>0</v>
      </c>
      <c r="L52" s="673">
        <f t="shared" si="7"/>
        <v>0</v>
      </c>
      <c r="M52" s="673">
        <f t="shared" si="7"/>
        <v>0</v>
      </c>
      <c r="N52" s="673">
        <f t="shared" si="7"/>
        <v>0</v>
      </c>
      <c r="O52" s="1105">
        <f t="shared" si="7"/>
        <v>3</v>
      </c>
      <c r="P52" s="1105">
        <f t="shared" si="7"/>
        <v>3</v>
      </c>
    </row>
    <row r="53" spans="1:16" ht="25.2" customHeight="1">
      <c r="A53" s="337"/>
      <c r="B53" s="338" t="s">
        <v>339</v>
      </c>
      <c r="C53" s="338"/>
      <c r="D53" s="338"/>
      <c r="E53" s="338"/>
      <c r="F53" s="338"/>
      <c r="G53" s="338"/>
      <c r="H53" s="338"/>
      <c r="I53" s="338"/>
      <c r="J53" s="672">
        <f>'(แบบฟอร์ม) ยุทธ 4 (2)'!X257</f>
        <v>0</v>
      </c>
      <c r="K53" s="672">
        <f>'(แบบฟอร์ม) ยุทธ 4 (2)'!Y257</f>
        <v>0</v>
      </c>
      <c r="L53" s="672">
        <f>'(แบบฟอร์ม) ยุทธ 4 (2)'!Z257</f>
        <v>0</v>
      </c>
      <c r="M53" s="672">
        <f>'(แบบฟอร์ม) ยุทธ 4 (2)'!AA257</f>
        <v>0</v>
      </c>
      <c r="N53" s="672">
        <f>'(แบบฟอร์ม) ยุทธ 4 (2)'!AB257</f>
        <v>0</v>
      </c>
      <c r="O53" s="1234">
        <f>'(แบบฟอร์ม) ยุทธ 4 (2)'!T258</f>
        <v>2</v>
      </c>
      <c r="P53" s="1234">
        <f>'(แบบฟอร์ม) ยุทธ 4 (2)'!U258</f>
        <v>2</v>
      </c>
    </row>
    <row r="54" spans="1:16" ht="25.2" customHeight="1">
      <c r="A54" s="337"/>
      <c r="B54" s="338" t="s">
        <v>340</v>
      </c>
      <c r="C54" s="338"/>
      <c r="D54" s="338"/>
      <c r="E54" s="338"/>
      <c r="F54" s="338"/>
      <c r="G54" s="338"/>
      <c r="H54" s="338"/>
      <c r="I54" s="338"/>
      <c r="J54" s="672">
        <f>'(แบบฟอร์ม) ยุทธ 4 (2)'!X262</f>
        <v>0</v>
      </c>
      <c r="K54" s="672">
        <f>'(แบบฟอร์ม) ยุทธ 4 (2)'!Y262</f>
        <v>0</v>
      </c>
      <c r="L54" s="672">
        <f>'(แบบฟอร์ม) ยุทธ 4 (2)'!Z262</f>
        <v>0</v>
      </c>
      <c r="M54" s="672">
        <f>'(แบบฟอร์ม) ยุทธ 4 (2)'!AA262</f>
        <v>0</v>
      </c>
      <c r="N54" s="672">
        <f>'(แบบฟอร์ม) ยุทธ 4 (2)'!AB262</f>
        <v>0</v>
      </c>
      <c r="O54" s="1104">
        <f>'(แบบฟอร์ม) ยุทธ 4 (2)'!T262</f>
        <v>1</v>
      </c>
      <c r="P54" s="1104">
        <f>'(แบบฟอร์ม) ยุทธ 4 (2)'!U262</f>
        <v>1</v>
      </c>
    </row>
    <row r="55" spans="1:16" ht="45" customHeight="1">
      <c r="A55" s="1260" t="s">
        <v>979</v>
      </c>
      <c r="B55" s="1261"/>
      <c r="C55" s="1261"/>
      <c r="D55" s="1261"/>
      <c r="E55" s="1261"/>
      <c r="F55" s="1261"/>
      <c r="G55" s="1261"/>
      <c r="H55" s="1261"/>
      <c r="I55" s="1262"/>
      <c r="J55" s="678">
        <f t="shared" ref="J55:P55" si="8">J56</f>
        <v>0</v>
      </c>
      <c r="K55" s="678">
        <f t="shared" si="8"/>
        <v>0</v>
      </c>
      <c r="L55" s="678">
        <f t="shared" si="8"/>
        <v>0</v>
      </c>
      <c r="M55" s="678">
        <f t="shared" si="8"/>
        <v>0</v>
      </c>
      <c r="N55" s="678">
        <f t="shared" si="8"/>
        <v>0</v>
      </c>
      <c r="O55" s="1105">
        <f t="shared" si="8"/>
        <v>14</v>
      </c>
      <c r="P55" s="1105">
        <f t="shared" si="8"/>
        <v>23</v>
      </c>
    </row>
    <row r="56" spans="1:16" ht="27.75" customHeight="1">
      <c r="A56" s="341"/>
      <c r="B56" s="342" t="s">
        <v>339</v>
      </c>
      <c r="C56" s="342"/>
      <c r="D56" s="342"/>
      <c r="E56" s="342"/>
      <c r="F56" s="342"/>
      <c r="G56" s="342"/>
      <c r="H56" s="342"/>
      <c r="I56" s="342"/>
      <c r="J56" s="674">
        <f>'(แบบฟอร์ม) ยุทธ 4 (2)'!X264</f>
        <v>0</v>
      </c>
      <c r="K56" s="674">
        <f>'(แบบฟอร์ม) ยุทธ 4 (2)'!Y264</f>
        <v>0</v>
      </c>
      <c r="L56" s="674">
        <f>'(แบบฟอร์ม) ยุทธ 4 (2)'!Z264</f>
        <v>0</v>
      </c>
      <c r="M56" s="674">
        <f>'(แบบฟอร์ม) ยุทธ 4 (2)'!AA264</f>
        <v>0</v>
      </c>
      <c r="N56" s="674">
        <f>'(แบบฟอร์ม) ยุทธ 4 (2)'!AB264</f>
        <v>0</v>
      </c>
      <c r="O56" s="1098">
        <f>'(แบบฟอร์ม) ยุทธ 4 (2)'!T265</f>
        <v>14</v>
      </c>
      <c r="P56" s="1098">
        <f>'(แบบฟอร์ม) ยุทธ 4 (2)'!U265</f>
        <v>23</v>
      </c>
    </row>
    <row r="57" spans="1:16" ht="28.5" customHeight="1"/>
  </sheetData>
  <mergeCells count="17">
    <mergeCell ref="A3:I3"/>
    <mergeCell ref="B8:I8"/>
    <mergeCell ref="B7:I7"/>
    <mergeCell ref="B11:I11"/>
    <mergeCell ref="B14:I14"/>
    <mergeCell ref="A6:B6"/>
    <mergeCell ref="A24:I24"/>
    <mergeCell ref="A20:I20"/>
    <mergeCell ref="A40:I40"/>
    <mergeCell ref="A55:I55"/>
    <mergeCell ref="B15:I15"/>
    <mergeCell ref="B18:I18"/>
    <mergeCell ref="B23:I23"/>
    <mergeCell ref="B34:I34"/>
    <mergeCell ref="B37:I37"/>
    <mergeCell ref="B42:I42"/>
    <mergeCell ref="B46:I46"/>
  </mergeCells>
  <pageMargins left="1.4566929133858268" right="0.31496062992125984" top="0.39370078740157483" bottom="0.19685039370078741" header="0.31496062992125984" footer="0.31496062992125984"/>
  <pageSetup paperSize="9" firstPageNumber="2" orientation="landscape" useFirstPageNumber="1" r:id="rId1"/>
  <headerFooter>
    <oddFooter>&amp;C&amp;P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35"/>
  <sheetViews>
    <sheetView topLeftCell="A112" workbookViewId="0">
      <selection activeCell="F4" sqref="F4"/>
    </sheetView>
  </sheetViews>
  <sheetFormatPr defaultRowHeight="13.8"/>
  <sheetData>
    <row r="3" spans="2:9" ht="73.8">
      <c r="C3" s="439" t="s">
        <v>63</v>
      </c>
      <c r="D3" s="439" t="s">
        <v>70</v>
      </c>
      <c r="E3" s="439" t="s">
        <v>71</v>
      </c>
      <c r="F3" s="680" t="s">
        <v>64</v>
      </c>
      <c r="G3" s="681" t="s">
        <v>753</v>
      </c>
    </row>
    <row r="4" spans="2:9">
      <c r="B4" t="s">
        <v>391</v>
      </c>
      <c r="C4">
        <f>ตาราง!J4</f>
        <v>4</v>
      </c>
      <c r="D4">
        <f>ตาราง!K4</f>
        <v>8</v>
      </c>
      <c r="E4">
        <f>ตาราง!L4</f>
        <v>13</v>
      </c>
      <c r="F4">
        <f>ตาราง!M4</f>
        <v>2</v>
      </c>
      <c r="G4">
        <f>ตาราง!N4</f>
        <v>0</v>
      </c>
      <c r="I4">
        <f>SUM(C4:H4)</f>
        <v>27</v>
      </c>
    </row>
    <row r="5" spans="2:9">
      <c r="C5" s="753" t="e">
        <f>ตาราง!#REF!</f>
        <v>#REF!</v>
      </c>
      <c r="D5" s="753" t="e">
        <f>ตาราง!#REF!</f>
        <v>#REF!</v>
      </c>
      <c r="E5" s="753" t="e">
        <f>ตาราง!#REF!</f>
        <v>#REF!</v>
      </c>
      <c r="F5" s="753" t="e">
        <f>ตาราง!#REF!</f>
        <v>#REF!</v>
      </c>
      <c r="G5" s="753" t="e">
        <f>ตาราง!#REF!</f>
        <v>#REF!</v>
      </c>
    </row>
    <row r="32" spans="2:6" ht="73.8">
      <c r="B32" s="439" t="s">
        <v>63</v>
      </c>
      <c r="C32" s="439" t="s">
        <v>70</v>
      </c>
      <c r="D32" s="439" t="s">
        <v>71</v>
      </c>
      <c r="E32" s="680" t="s">
        <v>64</v>
      </c>
      <c r="F32" s="681" t="s">
        <v>753</v>
      </c>
    </row>
    <row r="33" spans="1:9">
      <c r="A33" t="s">
        <v>391</v>
      </c>
      <c r="B33">
        <f>ตาราง!J21</f>
        <v>0</v>
      </c>
      <c r="C33">
        <f>ตาราง!K21</f>
        <v>0</v>
      </c>
      <c r="D33">
        <f>ตาราง!L21</f>
        <v>0</v>
      </c>
      <c r="E33">
        <f>ตาราง!M21</f>
        <v>0</v>
      </c>
      <c r="F33">
        <f>ตาราง!N21</f>
        <v>0</v>
      </c>
      <c r="I33">
        <f>SUM(B33:H33)</f>
        <v>0</v>
      </c>
    </row>
    <row r="34" spans="1:9">
      <c r="B34" s="754">
        <f>B33/244</f>
        <v>0</v>
      </c>
      <c r="C34" s="754">
        <f>C33/244</f>
        <v>0</v>
      </c>
      <c r="D34" s="754">
        <f>D33/244</f>
        <v>0</v>
      </c>
      <c r="E34" s="754">
        <f>E33/244</f>
        <v>0</v>
      </c>
      <c r="F34" s="754">
        <f>F33/244</f>
        <v>0</v>
      </c>
    </row>
    <row r="35" spans="1:9">
      <c r="B35" s="754"/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M34"/>
  <sheetViews>
    <sheetView zoomScaleNormal="100" workbookViewId="0">
      <selection activeCell="A7" sqref="A7:J7"/>
    </sheetView>
  </sheetViews>
  <sheetFormatPr defaultRowHeight="13.8"/>
  <cols>
    <col min="1" max="1" width="22" customWidth="1"/>
    <col min="2" max="2" width="17.3984375" customWidth="1"/>
    <col min="3" max="3" width="16.69921875" customWidth="1"/>
    <col min="4" max="4" width="14.09765625" customWidth="1"/>
    <col min="5" max="5" width="9.59765625" customWidth="1"/>
    <col min="6" max="6" width="8.3984375" style="15" customWidth="1"/>
    <col min="7" max="7" width="8.69921875" style="15" customWidth="1"/>
    <col min="8" max="8" width="8.3984375" style="15" customWidth="1"/>
    <col min="257" max="257" width="22" customWidth="1"/>
    <col min="258" max="258" width="17.3984375" customWidth="1"/>
    <col min="259" max="259" width="16.69921875" customWidth="1"/>
    <col min="260" max="260" width="14.09765625" customWidth="1"/>
    <col min="261" max="261" width="9.59765625" customWidth="1"/>
    <col min="262" max="262" width="8.3984375" customWidth="1"/>
    <col min="263" max="263" width="8.69921875" customWidth="1"/>
    <col min="264" max="264" width="8.3984375" customWidth="1"/>
    <col min="513" max="513" width="22" customWidth="1"/>
    <col min="514" max="514" width="17.3984375" customWidth="1"/>
    <col min="515" max="515" width="16.69921875" customWidth="1"/>
    <col min="516" max="516" width="14.09765625" customWidth="1"/>
    <col min="517" max="517" width="9.59765625" customWidth="1"/>
    <col min="518" max="518" width="8.3984375" customWidth="1"/>
    <col min="519" max="519" width="8.69921875" customWidth="1"/>
    <col min="520" max="520" width="8.3984375" customWidth="1"/>
    <col min="769" max="769" width="22" customWidth="1"/>
    <col min="770" max="770" width="17.3984375" customWidth="1"/>
    <col min="771" max="771" width="16.69921875" customWidth="1"/>
    <col min="772" max="772" width="14.09765625" customWidth="1"/>
    <col min="773" max="773" width="9.59765625" customWidth="1"/>
    <col min="774" max="774" width="8.3984375" customWidth="1"/>
    <col min="775" max="775" width="8.69921875" customWidth="1"/>
    <col min="776" max="776" width="8.3984375" customWidth="1"/>
    <col min="1025" max="1025" width="22" customWidth="1"/>
    <col min="1026" max="1026" width="17.3984375" customWidth="1"/>
    <col min="1027" max="1027" width="16.69921875" customWidth="1"/>
    <col min="1028" max="1028" width="14.09765625" customWidth="1"/>
    <col min="1029" max="1029" width="9.59765625" customWidth="1"/>
    <col min="1030" max="1030" width="8.3984375" customWidth="1"/>
    <col min="1031" max="1031" width="8.69921875" customWidth="1"/>
    <col min="1032" max="1032" width="8.3984375" customWidth="1"/>
    <col min="1281" max="1281" width="22" customWidth="1"/>
    <col min="1282" max="1282" width="17.3984375" customWidth="1"/>
    <col min="1283" max="1283" width="16.69921875" customWidth="1"/>
    <col min="1284" max="1284" width="14.09765625" customWidth="1"/>
    <col min="1285" max="1285" width="9.59765625" customWidth="1"/>
    <col min="1286" max="1286" width="8.3984375" customWidth="1"/>
    <col min="1287" max="1287" width="8.69921875" customWidth="1"/>
    <col min="1288" max="1288" width="8.3984375" customWidth="1"/>
    <col min="1537" max="1537" width="22" customWidth="1"/>
    <col min="1538" max="1538" width="17.3984375" customWidth="1"/>
    <col min="1539" max="1539" width="16.69921875" customWidth="1"/>
    <col min="1540" max="1540" width="14.09765625" customWidth="1"/>
    <col min="1541" max="1541" width="9.59765625" customWidth="1"/>
    <col min="1542" max="1542" width="8.3984375" customWidth="1"/>
    <col min="1543" max="1543" width="8.69921875" customWidth="1"/>
    <col min="1544" max="1544" width="8.3984375" customWidth="1"/>
    <col min="1793" max="1793" width="22" customWidth="1"/>
    <col min="1794" max="1794" width="17.3984375" customWidth="1"/>
    <col min="1795" max="1795" width="16.69921875" customWidth="1"/>
    <col min="1796" max="1796" width="14.09765625" customWidth="1"/>
    <col min="1797" max="1797" width="9.59765625" customWidth="1"/>
    <col min="1798" max="1798" width="8.3984375" customWidth="1"/>
    <col min="1799" max="1799" width="8.69921875" customWidth="1"/>
    <col min="1800" max="1800" width="8.3984375" customWidth="1"/>
    <col min="2049" max="2049" width="22" customWidth="1"/>
    <col min="2050" max="2050" width="17.3984375" customWidth="1"/>
    <col min="2051" max="2051" width="16.69921875" customWidth="1"/>
    <col min="2052" max="2052" width="14.09765625" customWidth="1"/>
    <col min="2053" max="2053" width="9.59765625" customWidth="1"/>
    <col min="2054" max="2054" width="8.3984375" customWidth="1"/>
    <col min="2055" max="2055" width="8.69921875" customWidth="1"/>
    <col min="2056" max="2056" width="8.3984375" customWidth="1"/>
    <col min="2305" max="2305" width="22" customWidth="1"/>
    <col min="2306" max="2306" width="17.3984375" customWidth="1"/>
    <col min="2307" max="2307" width="16.69921875" customWidth="1"/>
    <col min="2308" max="2308" width="14.09765625" customWidth="1"/>
    <col min="2309" max="2309" width="9.59765625" customWidth="1"/>
    <col min="2310" max="2310" width="8.3984375" customWidth="1"/>
    <col min="2311" max="2311" width="8.69921875" customWidth="1"/>
    <col min="2312" max="2312" width="8.3984375" customWidth="1"/>
    <col min="2561" max="2561" width="22" customWidth="1"/>
    <col min="2562" max="2562" width="17.3984375" customWidth="1"/>
    <col min="2563" max="2563" width="16.69921875" customWidth="1"/>
    <col min="2564" max="2564" width="14.09765625" customWidth="1"/>
    <col min="2565" max="2565" width="9.59765625" customWidth="1"/>
    <col min="2566" max="2566" width="8.3984375" customWidth="1"/>
    <col min="2567" max="2567" width="8.69921875" customWidth="1"/>
    <col min="2568" max="2568" width="8.3984375" customWidth="1"/>
    <col min="2817" max="2817" width="22" customWidth="1"/>
    <col min="2818" max="2818" width="17.3984375" customWidth="1"/>
    <col min="2819" max="2819" width="16.69921875" customWidth="1"/>
    <col min="2820" max="2820" width="14.09765625" customWidth="1"/>
    <col min="2821" max="2821" width="9.59765625" customWidth="1"/>
    <col min="2822" max="2822" width="8.3984375" customWidth="1"/>
    <col min="2823" max="2823" width="8.69921875" customWidth="1"/>
    <col min="2824" max="2824" width="8.3984375" customWidth="1"/>
    <col min="3073" max="3073" width="22" customWidth="1"/>
    <col min="3074" max="3074" width="17.3984375" customWidth="1"/>
    <col min="3075" max="3075" width="16.69921875" customWidth="1"/>
    <col min="3076" max="3076" width="14.09765625" customWidth="1"/>
    <col min="3077" max="3077" width="9.59765625" customWidth="1"/>
    <col min="3078" max="3078" width="8.3984375" customWidth="1"/>
    <col min="3079" max="3079" width="8.69921875" customWidth="1"/>
    <col min="3080" max="3080" width="8.3984375" customWidth="1"/>
    <col min="3329" max="3329" width="22" customWidth="1"/>
    <col min="3330" max="3330" width="17.3984375" customWidth="1"/>
    <col min="3331" max="3331" width="16.69921875" customWidth="1"/>
    <col min="3332" max="3332" width="14.09765625" customWidth="1"/>
    <col min="3333" max="3333" width="9.59765625" customWidth="1"/>
    <col min="3334" max="3334" width="8.3984375" customWidth="1"/>
    <col min="3335" max="3335" width="8.69921875" customWidth="1"/>
    <col min="3336" max="3336" width="8.3984375" customWidth="1"/>
    <col min="3585" max="3585" width="22" customWidth="1"/>
    <col min="3586" max="3586" width="17.3984375" customWidth="1"/>
    <col min="3587" max="3587" width="16.69921875" customWidth="1"/>
    <col min="3588" max="3588" width="14.09765625" customWidth="1"/>
    <col min="3589" max="3589" width="9.59765625" customWidth="1"/>
    <col min="3590" max="3590" width="8.3984375" customWidth="1"/>
    <col min="3591" max="3591" width="8.69921875" customWidth="1"/>
    <col min="3592" max="3592" width="8.3984375" customWidth="1"/>
    <col min="3841" max="3841" width="22" customWidth="1"/>
    <col min="3842" max="3842" width="17.3984375" customWidth="1"/>
    <col min="3843" max="3843" width="16.69921875" customWidth="1"/>
    <col min="3844" max="3844" width="14.09765625" customWidth="1"/>
    <col min="3845" max="3845" width="9.59765625" customWidth="1"/>
    <col min="3846" max="3846" width="8.3984375" customWidth="1"/>
    <col min="3847" max="3847" width="8.69921875" customWidth="1"/>
    <col min="3848" max="3848" width="8.3984375" customWidth="1"/>
    <col min="4097" max="4097" width="22" customWidth="1"/>
    <col min="4098" max="4098" width="17.3984375" customWidth="1"/>
    <col min="4099" max="4099" width="16.69921875" customWidth="1"/>
    <col min="4100" max="4100" width="14.09765625" customWidth="1"/>
    <col min="4101" max="4101" width="9.59765625" customWidth="1"/>
    <col min="4102" max="4102" width="8.3984375" customWidth="1"/>
    <col min="4103" max="4103" width="8.69921875" customWidth="1"/>
    <col min="4104" max="4104" width="8.3984375" customWidth="1"/>
    <col min="4353" max="4353" width="22" customWidth="1"/>
    <col min="4354" max="4354" width="17.3984375" customWidth="1"/>
    <col min="4355" max="4355" width="16.69921875" customWidth="1"/>
    <col min="4356" max="4356" width="14.09765625" customWidth="1"/>
    <col min="4357" max="4357" width="9.59765625" customWidth="1"/>
    <col min="4358" max="4358" width="8.3984375" customWidth="1"/>
    <col min="4359" max="4359" width="8.69921875" customWidth="1"/>
    <col min="4360" max="4360" width="8.3984375" customWidth="1"/>
    <col min="4609" max="4609" width="22" customWidth="1"/>
    <col min="4610" max="4610" width="17.3984375" customWidth="1"/>
    <col min="4611" max="4611" width="16.69921875" customWidth="1"/>
    <col min="4612" max="4612" width="14.09765625" customWidth="1"/>
    <col min="4613" max="4613" width="9.59765625" customWidth="1"/>
    <col min="4614" max="4614" width="8.3984375" customWidth="1"/>
    <col min="4615" max="4615" width="8.69921875" customWidth="1"/>
    <col min="4616" max="4616" width="8.3984375" customWidth="1"/>
    <col min="4865" max="4865" width="22" customWidth="1"/>
    <col min="4866" max="4866" width="17.3984375" customWidth="1"/>
    <col min="4867" max="4867" width="16.69921875" customWidth="1"/>
    <col min="4868" max="4868" width="14.09765625" customWidth="1"/>
    <col min="4869" max="4869" width="9.59765625" customWidth="1"/>
    <col min="4870" max="4870" width="8.3984375" customWidth="1"/>
    <col min="4871" max="4871" width="8.69921875" customWidth="1"/>
    <col min="4872" max="4872" width="8.3984375" customWidth="1"/>
    <col min="5121" max="5121" width="22" customWidth="1"/>
    <col min="5122" max="5122" width="17.3984375" customWidth="1"/>
    <col min="5123" max="5123" width="16.69921875" customWidth="1"/>
    <col min="5124" max="5124" width="14.09765625" customWidth="1"/>
    <col min="5125" max="5125" width="9.59765625" customWidth="1"/>
    <col min="5126" max="5126" width="8.3984375" customWidth="1"/>
    <col min="5127" max="5127" width="8.69921875" customWidth="1"/>
    <col min="5128" max="5128" width="8.3984375" customWidth="1"/>
    <col min="5377" max="5377" width="22" customWidth="1"/>
    <col min="5378" max="5378" width="17.3984375" customWidth="1"/>
    <col min="5379" max="5379" width="16.69921875" customWidth="1"/>
    <col min="5380" max="5380" width="14.09765625" customWidth="1"/>
    <col min="5381" max="5381" width="9.59765625" customWidth="1"/>
    <col min="5382" max="5382" width="8.3984375" customWidth="1"/>
    <col min="5383" max="5383" width="8.69921875" customWidth="1"/>
    <col min="5384" max="5384" width="8.3984375" customWidth="1"/>
    <col min="5633" max="5633" width="22" customWidth="1"/>
    <col min="5634" max="5634" width="17.3984375" customWidth="1"/>
    <col min="5635" max="5635" width="16.69921875" customWidth="1"/>
    <col min="5636" max="5636" width="14.09765625" customWidth="1"/>
    <col min="5637" max="5637" width="9.59765625" customWidth="1"/>
    <col min="5638" max="5638" width="8.3984375" customWidth="1"/>
    <col min="5639" max="5639" width="8.69921875" customWidth="1"/>
    <col min="5640" max="5640" width="8.3984375" customWidth="1"/>
    <col min="5889" max="5889" width="22" customWidth="1"/>
    <col min="5890" max="5890" width="17.3984375" customWidth="1"/>
    <col min="5891" max="5891" width="16.69921875" customWidth="1"/>
    <col min="5892" max="5892" width="14.09765625" customWidth="1"/>
    <col min="5893" max="5893" width="9.59765625" customWidth="1"/>
    <col min="5894" max="5894" width="8.3984375" customWidth="1"/>
    <col min="5895" max="5895" width="8.69921875" customWidth="1"/>
    <col min="5896" max="5896" width="8.3984375" customWidth="1"/>
    <col min="6145" max="6145" width="22" customWidth="1"/>
    <col min="6146" max="6146" width="17.3984375" customWidth="1"/>
    <col min="6147" max="6147" width="16.69921875" customWidth="1"/>
    <col min="6148" max="6148" width="14.09765625" customWidth="1"/>
    <col min="6149" max="6149" width="9.59765625" customWidth="1"/>
    <col min="6150" max="6150" width="8.3984375" customWidth="1"/>
    <col min="6151" max="6151" width="8.69921875" customWidth="1"/>
    <col min="6152" max="6152" width="8.3984375" customWidth="1"/>
    <col min="6401" max="6401" width="22" customWidth="1"/>
    <col min="6402" max="6402" width="17.3984375" customWidth="1"/>
    <col min="6403" max="6403" width="16.69921875" customWidth="1"/>
    <col min="6404" max="6404" width="14.09765625" customWidth="1"/>
    <col min="6405" max="6405" width="9.59765625" customWidth="1"/>
    <col min="6406" max="6406" width="8.3984375" customWidth="1"/>
    <col min="6407" max="6407" width="8.69921875" customWidth="1"/>
    <col min="6408" max="6408" width="8.3984375" customWidth="1"/>
    <col min="6657" max="6657" width="22" customWidth="1"/>
    <col min="6658" max="6658" width="17.3984375" customWidth="1"/>
    <col min="6659" max="6659" width="16.69921875" customWidth="1"/>
    <col min="6660" max="6660" width="14.09765625" customWidth="1"/>
    <col min="6661" max="6661" width="9.59765625" customWidth="1"/>
    <col min="6662" max="6662" width="8.3984375" customWidth="1"/>
    <col min="6663" max="6663" width="8.69921875" customWidth="1"/>
    <col min="6664" max="6664" width="8.3984375" customWidth="1"/>
    <col min="6913" max="6913" width="22" customWidth="1"/>
    <col min="6914" max="6914" width="17.3984375" customWidth="1"/>
    <col min="6915" max="6915" width="16.69921875" customWidth="1"/>
    <col min="6916" max="6916" width="14.09765625" customWidth="1"/>
    <col min="6917" max="6917" width="9.59765625" customWidth="1"/>
    <col min="6918" max="6918" width="8.3984375" customWidth="1"/>
    <col min="6919" max="6919" width="8.69921875" customWidth="1"/>
    <col min="6920" max="6920" width="8.3984375" customWidth="1"/>
    <col min="7169" max="7169" width="22" customWidth="1"/>
    <col min="7170" max="7170" width="17.3984375" customWidth="1"/>
    <col min="7171" max="7171" width="16.69921875" customWidth="1"/>
    <col min="7172" max="7172" width="14.09765625" customWidth="1"/>
    <col min="7173" max="7173" width="9.59765625" customWidth="1"/>
    <col min="7174" max="7174" width="8.3984375" customWidth="1"/>
    <col min="7175" max="7175" width="8.69921875" customWidth="1"/>
    <col min="7176" max="7176" width="8.3984375" customWidth="1"/>
    <col min="7425" max="7425" width="22" customWidth="1"/>
    <col min="7426" max="7426" width="17.3984375" customWidth="1"/>
    <col min="7427" max="7427" width="16.69921875" customWidth="1"/>
    <col min="7428" max="7428" width="14.09765625" customWidth="1"/>
    <col min="7429" max="7429" width="9.59765625" customWidth="1"/>
    <col min="7430" max="7430" width="8.3984375" customWidth="1"/>
    <col min="7431" max="7431" width="8.69921875" customWidth="1"/>
    <col min="7432" max="7432" width="8.3984375" customWidth="1"/>
    <col min="7681" max="7681" width="22" customWidth="1"/>
    <col min="7682" max="7682" width="17.3984375" customWidth="1"/>
    <col min="7683" max="7683" width="16.69921875" customWidth="1"/>
    <col min="7684" max="7684" width="14.09765625" customWidth="1"/>
    <col min="7685" max="7685" width="9.59765625" customWidth="1"/>
    <col min="7686" max="7686" width="8.3984375" customWidth="1"/>
    <col min="7687" max="7687" width="8.69921875" customWidth="1"/>
    <col min="7688" max="7688" width="8.3984375" customWidth="1"/>
    <col min="7937" max="7937" width="22" customWidth="1"/>
    <col min="7938" max="7938" width="17.3984375" customWidth="1"/>
    <col min="7939" max="7939" width="16.69921875" customWidth="1"/>
    <col min="7940" max="7940" width="14.09765625" customWidth="1"/>
    <col min="7941" max="7941" width="9.59765625" customWidth="1"/>
    <col min="7942" max="7942" width="8.3984375" customWidth="1"/>
    <col min="7943" max="7943" width="8.69921875" customWidth="1"/>
    <col min="7944" max="7944" width="8.3984375" customWidth="1"/>
    <col min="8193" max="8193" width="22" customWidth="1"/>
    <col min="8194" max="8194" width="17.3984375" customWidth="1"/>
    <col min="8195" max="8195" width="16.69921875" customWidth="1"/>
    <col min="8196" max="8196" width="14.09765625" customWidth="1"/>
    <col min="8197" max="8197" width="9.59765625" customWidth="1"/>
    <col min="8198" max="8198" width="8.3984375" customWidth="1"/>
    <col min="8199" max="8199" width="8.69921875" customWidth="1"/>
    <col min="8200" max="8200" width="8.3984375" customWidth="1"/>
    <col min="8449" max="8449" width="22" customWidth="1"/>
    <col min="8450" max="8450" width="17.3984375" customWidth="1"/>
    <col min="8451" max="8451" width="16.69921875" customWidth="1"/>
    <col min="8452" max="8452" width="14.09765625" customWidth="1"/>
    <col min="8453" max="8453" width="9.59765625" customWidth="1"/>
    <col min="8454" max="8454" width="8.3984375" customWidth="1"/>
    <col min="8455" max="8455" width="8.69921875" customWidth="1"/>
    <col min="8456" max="8456" width="8.3984375" customWidth="1"/>
    <col min="8705" max="8705" width="22" customWidth="1"/>
    <col min="8706" max="8706" width="17.3984375" customWidth="1"/>
    <col min="8707" max="8707" width="16.69921875" customWidth="1"/>
    <col min="8708" max="8708" width="14.09765625" customWidth="1"/>
    <col min="8709" max="8709" width="9.59765625" customWidth="1"/>
    <col min="8710" max="8710" width="8.3984375" customWidth="1"/>
    <col min="8711" max="8711" width="8.69921875" customWidth="1"/>
    <col min="8712" max="8712" width="8.3984375" customWidth="1"/>
    <col min="8961" max="8961" width="22" customWidth="1"/>
    <col min="8962" max="8962" width="17.3984375" customWidth="1"/>
    <col min="8963" max="8963" width="16.69921875" customWidth="1"/>
    <col min="8964" max="8964" width="14.09765625" customWidth="1"/>
    <col min="8965" max="8965" width="9.59765625" customWidth="1"/>
    <col min="8966" max="8966" width="8.3984375" customWidth="1"/>
    <col min="8967" max="8967" width="8.69921875" customWidth="1"/>
    <col min="8968" max="8968" width="8.3984375" customWidth="1"/>
    <col min="9217" max="9217" width="22" customWidth="1"/>
    <col min="9218" max="9218" width="17.3984375" customWidth="1"/>
    <col min="9219" max="9219" width="16.69921875" customWidth="1"/>
    <col min="9220" max="9220" width="14.09765625" customWidth="1"/>
    <col min="9221" max="9221" width="9.59765625" customWidth="1"/>
    <col min="9222" max="9222" width="8.3984375" customWidth="1"/>
    <col min="9223" max="9223" width="8.69921875" customWidth="1"/>
    <col min="9224" max="9224" width="8.3984375" customWidth="1"/>
    <col min="9473" max="9473" width="22" customWidth="1"/>
    <col min="9474" max="9474" width="17.3984375" customWidth="1"/>
    <col min="9475" max="9475" width="16.69921875" customWidth="1"/>
    <col min="9476" max="9476" width="14.09765625" customWidth="1"/>
    <col min="9477" max="9477" width="9.59765625" customWidth="1"/>
    <col min="9478" max="9478" width="8.3984375" customWidth="1"/>
    <col min="9479" max="9479" width="8.69921875" customWidth="1"/>
    <col min="9480" max="9480" width="8.3984375" customWidth="1"/>
    <col min="9729" max="9729" width="22" customWidth="1"/>
    <col min="9730" max="9730" width="17.3984375" customWidth="1"/>
    <col min="9731" max="9731" width="16.69921875" customWidth="1"/>
    <col min="9732" max="9732" width="14.09765625" customWidth="1"/>
    <col min="9733" max="9733" width="9.59765625" customWidth="1"/>
    <col min="9734" max="9734" width="8.3984375" customWidth="1"/>
    <col min="9735" max="9735" width="8.69921875" customWidth="1"/>
    <col min="9736" max="9736" width="8.3984375" customWidth="1"/>
    <col min="9985" max="9985" width="22" customWidth="1"/>
    <col min="9986" max="9986" width="17.3984375" customWidth="1"/>
    <col min="9987" max="9987" width="16.69921875" customWidth="1"/>
    <col min="9988" max="9988" width="14.09765625" customWidth="1"/>
    <col min="9989" max="9989" width="9.59765625" customWidth="1"/>
    <col min="9990" max="9990" width="8.3984375" customWidth="1"/>
    <col min="9991" max="9991" width="8.69921875" customWidth="1"/>
    <col min="9992" max="9992" width="8.3984375" customWidth="1"/>
    <col min="10241" max="10241" width="22" customWidth="1"/>
    <col min="10242" max="10242" width="17.3984375" customWidth="1"/>
    <col min="10243" max="10243" width="16.69921875" customWidth="1"/>
    <col min="10244" max="10244" width="14.09765625" customWidth="1"/>
    <col min="10245" max="10245" width="9.59765625" customWidth="1"/>
    <col min="10246" max="10246" width="8.3984375" customWidth="1"/>
    <col min="10247" max="10247" width="8.69921875" customWidth="1"/>
    <col min="10248" max="10248" width="8.3984375" customWidth="1"/>
    <col min="10497" max="10497" width="22" customWidth="1"/>
    <col min="10498" max="10498" width="17.3984375" customWidth="1"/>
    <col min="10499" max="10499" width="16.69921875" customWidth="1"/>
    <col min="10500" max="10500" width="14.09765625" customWidth="1"/>
    <col min="10501" max="10501" width="9.59765625" customWidth="1"/>
    <col min="10502" max="10502" width="8.3984375" customWidth="1"/>
    <col min="10503" max="10503" width="8.69921875" customWidth="1"/>
    <col min="10504" max="10504" width="8.3984375" customWidth="1"/>
    <col min="10753" max="10753" width="22" customWidth="1"/>
    <col min="10754" max="10754" width="17.3984375" customWidth="1"/>
    <col min="10755" max="10755" width="16.69921875" customWidth="1"/>
    <col min="10756" max="10756" width="14.09765625" customWidth="1"/>
    <col min="10757" max="10757" width="9.59765625" customWidth="1"/>
    <col min="10758" max="10758" width="8.3984375" customWidth="1"/>
    <col min="10759" max="10759" width="8.69921875" customWidth="1"/>
    <col min="10760" max="10760" width="8.3984375" customWidth="1"/>
    <col min="11009" max="11009" width="22" customWidth="1"/>
    <col min="11010" max="11010" width="17.3984375" customWidth="1"/>
    <col min="11011" max="11011" width="16.69921875" customWidth="1"/>
    <col min="11012" max="11012" width="14.09765625" customWidth="1"/>
    <col min="11013" max="11013" width="9.59765625" customWidth="1"/>
    <col min="11014" max="11014" width="8.3984375" customWidth="1"/>
    <col min="11015" max="11015" width="8.69921875" customWidth="1"/>
    <col min="11016" max="11016" width="8.3984375" customWidth="1"/>
    <col min="11265" max="11265" width="22" customWidth="1"/>
    <col min="11266" max="11266" width="17.3984375" customWidth="1"/>
    <col min="11267" max="11267" width="16.69921875" customWidth="1"/>
    <col min="11268" max="11268" width="14.09765625" customWidth="1"/>
    <col min="11269" max="11269" width="9.59765625" customWidth="1"/>
    <col min="11270" max="11270" width="8.3984375" customWidth="1"/>
    <col min="11271" max="11271" width="8.69921875" customWidth="1"/>
    <col min="11272" max="11272" width="8.3984375" customWidth="1"/>
    <col min="11521" max="11521" width="22" customWidth="1"/>
    <col min="11522" max="11522" width="17.3984375" customWidth="1"/>
    <col min="11523" max="11523" width="16.69921875" customWidth="1"/>
    <col min="11524" max="11524" width="14.09765625" customWidth="1"/>
    <col min="11525" max="11525" width="9.59765625" customWidth="1"/>
    <col min="11526" max="11526" width="8.3984375" customWidth="1"/>
    <col min="11527" max="11527" width="8.69921875" customWidth="1"/>
    <col min="11528" max="11528" width="8.3984375" customWidth="1"/>
    <col min="11777" max="11777" width="22" customWidth="1"/>
    <col min="11778" max="11778" width="17.3984375" customWidth="1"/>
    <col min="11779" max="11779" width="16.69921875" customWidth="1"/>
    <col min="11780" max="11780" width="14.09765625" customWidth="1"/>
    <col min="11781" max="11781" width="9.59765625" customWidth="1"/>
    <col min="11782" max="11782" width="8.3984375" customWidth="1"/>
    <col min="11783" max="11783" width="8.69921875" customWidth="1"/>
    <col min="11784" max="11784" width="8.3984375" customWidth="1"/>
    <col min="12033" max="12033" width="22" customWidth="1"/>
    <col min="12034" max="12034" width="17.3984375" customWidth="1"/>
    <col min="12035" max="12035" width="16.69921875" customWidth="1"/>
    <col min="12036" max="12036" width="14.09765625" customWidth="1"/>
    <col min="12037" max="12037" width="9.59765625" customWidth="1"/>
    <col min="12038" max="12038" width="8.3984375" customWidth="1"/>
    <col min="12039" max="12039" width="8.69921875" customWidth="1"/>
    <col min="12040" max="12040" width="8.3984375" customWidth="1"/>
    <col min="12289" max="12289" width="22" customWidth="1"/>
    <col min="12290" max="12290" width="17.3984375" customWidth="1"/>
    <col min="12291" max="12291" width="16.69921875" customWidth="1"/>
    <col min="12292" max="12292" width="14.09765625" customWidth="1"/>
    <col min="12293" max="12293" width="9.59765625" customWidth="1"/>
    <col min="12294" max="12294" width="8.3984375" customWidth="1"/>
    <col min="12295" max="12295" width="8.69921875" customWidth="1"/>
    <col min="12296" max="12296" width="8.3984375" customWidth="1"/>
    <col min="12545" max="12545" width="22" customWidth="1"/>
    <col min="12546" max="12546" width="17.3984375" customWidth="1"/>
    <col min="12547" max="12547" width="16.69921875" customWidth="1"/>
    <col min="12548" max="12548" width="14.09765625" customWidth="1"/>
    <col min="12549" max="12549" width="9.59765625" customWidth="1"/>
    <col min="12550" max="12550" width="8.3984375" customWidth="1"/>
    <col min="12551" max="12551" width="8.69921875" customWidth="1"/>
    <col min="12552" max="12552" width="8.3984375" customWidth="1"/>
    <col min="12801" max="12801" width="22" customWidth="1"/>
    <col min="12802" max="12802" width="17.3984375" customWidth="1"/>
    <col min="12803" max="12803" width="16.69921875" customWidth="1"/>
    <col min="12804" max="12804" width="14.09765625" customWidth="1"/>
    <col min="12805" max="12805" width="9.59765625" customWidth="1"/>
    <col min="12806" max="12806" width="8.3984375" customWidth="1"/>
    <col min="12807" max="12807" width="8.69921875" customWidth="1"/>
    <col min="12808" max="12808" width="8.3984375" customWidth="1"/>
    <col min="13057" max="13057" width="22" customWidth="1"/>
    <col min="13058" max="13058" width="17.3984375" customWidth="1"/>
    <col min="13059" max="13059" width="16.69921875" customWidth="1"/>
    <col min="13060" max="13060" width="14.09765625" customWidth="1"/>
    <col min="13061" max="13061" width="9.59765625" customWidth="1"/>
    <col min="13062" max="13062" width="8.3984375" customWidth="1"/>
    <col min="13063" max="13063" width="8.69921875" customWidth="1"/>
    <col min="13064" max="13064" width="8.3984375" customWidth="1"/>
    <col min="13313" max="13313" width="22" customWidth="1"/>
    <col min="13314" max="13314" width="17.3984375" customWidth="1"/>
    <col min="13315" max="13315" width="16.69921875" customWidth="1"/>
    <col min="13316" max="13316" width="14.09765625" customWidth="1"/>
    <col min="13317" max="13317" width="9.59765625" customWidth="1"/>
    <col min="13318" max="13318" width="8.3984375" customWidth="1"/>
    <col min="13319" max="13319" width="8.69921875" customWidth="1"/>
    <col min="13320" max="13320" width="8.3984375" customWidth="1"/>
    <col min="13569" max="13569" width="22" customWidth="1"/>
    <col min="13570" max="13570" width="17.3984375" customWidth="1"/>
    <col min="13571" max="13571" width="16.69921875" customWidth="1"/>
    <col min="13572" max="13572" width="14.09765625" customWidth="1"/>
    <col min="13573" max="13573" width="9.59765625" customWidth="1"/>
    <col min="13574" max="13574" width="8.3984375" customWidth="1"/>
    <col min="13575" max="13575" width="8.69921875" customWidth="1"/>
    <col min="13576" max="13576" width="8.3984375" customWidth="1"/>
    <col min="13825" max="13825" width="22" customWidth="1"/>
    <col min="13826" max="13826" width="17.3984375" customWidth="1"/>
    <col min="13827" max="13827" width="16.69921875" customWidth="1"/>
    <col min="13828" max="13828" width="14.09765625" customWidth="1"/>
    <col min="13829" max="13829" width="9.59765625" customWidth="1"/>
    <col min="13830" max="13830" width="8.3984375" customWidth="1"/>
    <col min="13831" max="13831" width="8.69921875" customWidth="1"/>
    <col min="13832" max="13832" width="8.3984375" customWidth="1"/>
    <col min="14081" max="14081" width="22" customWidth="1"/>
    <col min="14082" max="14082" width="17.3984375" customWidth="1"/>
    <col min="14083" max="14083" width="16.69921875" customWidth="1"/>
    <col min="14084" max="14084" width="14.09765625" customWidth="1"/>
    <col min="14085" max="14085" width="9.59765625" customWidth="1"/>
    <col min="14086" max="14086" width="8.3984375" customWidth="1"/>
    <col min="14087" max="14087" width="8.69921875" customWidth="1"/>
    <col min="14088" max="14088" width="8.3984375" customWidth="1"/>
    <col min="14337" max="14337" width="22" customWidth="1"/>
    <col min="14338" max="14338" width="17.3984375" customWidth="1"/>
    <col min="14339" max="14339" width="16.69921875" customWidth="1"/>
    <col min="14340" max="14340" width="14.09765625" customWidth="1"/>
    <col min="14341" max="14341" width="9.59765625" customWidth="1"/>
    <col min="14342" max="14342" width="8.3984375" customWidth="1"/>
    <col min="14343" max="14343" width="8.69921875" customWidth="1"/>
    <col min="14344" max="14344" width="8.3984375" customWidth="1"/>
    <col min="14593" max="14593" width="22" customWidth="1"/>
    <col min="14594" max="14594" width="17.3984375" customWidth="1"/>
    <col min="14595" max="14595" width="16.69921875" customWidth="1"/>
    <col min="14596" max="14596" width="14.09765625" customWidth="1"/>
    <col min="14597" max="14597" width="9.59765625" customWidth="1"/>
    <col min="14598" max="14598" width="8.3984375" customWidth="1"/>
    <col min="14599" max="14599" width="8.69921875" customWidth="1"/>
    <col min="14600" max="14600" width="8.3984375" customWidth="1"/>
    <col min="14849" max="14849" width="22" customWidth="1"/>
    <col min="14850" max="14850" width="17.3984375" customWidth="1"/>
    <col min="14851" max="14851" width="16.69921875" customWidth="1"/>
    <col min="14852" max="14852" width="14.09765625" customWidth="1"/>
    <col min="14853" max="14853" width="9.59765625" customWidth="1"/>
    <col min="14854" max="14854" width="8.3984375" customWidth="1"/>
    <col min="14855" max="14855" width="8.69921875" customWidth="1"/>
    <col min="14856" max="14856" width="8.3984375" customWidth="1"/>
    <col min="15105" max="15105" width="22" customWidth="1"/>
    <col min="15106" max="15106" width="17.3984375" customWidth="1"/>
    <col min="15107" max="15107" width="16.69921875" customWidth="1"/>
    <col min="15108" max="15108" width="14.09765625" customWidth="1"/>
    <col min="15109" max="15109" width="9.59765625" customWidth="1"/>
    <col min="15110" max="15110" width="8.3984375" customWidth="1"/>
    <col min="15111" max="15111" width="8.69921875" customWidth="1"/>
    <col min="15112" max="15112" width="8.3984375" customWidth="1"/>
    <col min="15361" max="15361" width="22" customWidth="1"/>
    <col min="15362" max="15362" width="17.3984375" customWidth="1"/>
    <col min="15363" max="15363" width="16.69921875" customWidth="1"/>
    <col min="15364" max="15364" width="14.09765625" customWidth="1"/>
    <col min="15365" max="15365" width="9.59765625" customWidth="1"/>
    <col min="15366" max="15366" width="8.3984375" customWidth="1"/>
    <col min="15367" max="15367" width="8.69921875" customWidth="1"/>
    <col min="15368" max="15368" width="8.3984375" customWidth="1"/>
    <col min="15617" max="15617" width="22" customWidth="1"/>
    <col min="15618" max="15618" width="17.3984375" customWidth="1"/>
    <col min="15619" max="15619" width="16.69921875" customWidth="1"/>
    <col min="15620" max="15620" width="14.09765625" customWidth="1"/>
    <col min="15621" max="15621" width="9.59765625" customWidth="1"/>
    <col min="15622" max="15622" width="8.3984375" customWidth="1"/>
    <col min="15623" max="15623" width="8.69921875" customWidth="1"/>
    <col min="15624" max="15624" width="8.3984375" customWidth="1"/>
    <col min="15873" max="15873" width="22" customWidth="1"/>
    <col min="15874" max="15874" width="17.3984375" customWidth="1"/>
    <col min="15875" max="15875" width="16.69921875" customWidth="1"/>
    <col min="15876" max="15876" width="14.09765625" customWidth="1"/>
    <col min="15877" max="15877" width="9.59765625" customWidth="1"/>
    <col min="15878" max="15878" width="8.3984375" customWidth="1"/>
    <col min="15879" max="15879" width="8.69921875" customWidth="1"/>
    <col min="15880" max="15880" width="8.3984375" customWidth="1"/>
    <col min="16129" max="16129" width="22" customWidth="1"/>
    <col min="16130" max="16130" width="17.3984375" customWidth="1"/>
    <col min="16131" max="16131" width="16.69921875" customWidth="1"/>
    <col min="16132" max="16132" width="14.09765625" customWidth="1"/>
    <col min="16133" max="16133" width="9.59765625" customWidth="1"/>
    <col min="16134" max="16134" width="8.3984375" customWidth="1"/>
    <col min="16135" max="16135" width="8.69921875" customWidth="1"/>
    <col min="16136" max="16136" width="8.3984375" customWidth="1"/>
  </cols>
  <sheetData>
    <row r="1" spans="1:13" ht="27">
      <c r="A1" s="2"/>
      <c r="B1" s="2"/>
      <c r="C1" s="2"/>
      <c r="D1" s="2"/>
      <c r="E1" s="2"/>
      <c r="F1" s="9"/>
      <c r="G1" s="9"/>
      <c r="H1" s="10"/>
      <c r="I1" s="10"/>
      <c r="J1" s="11"/>
      <c r="K1" s="2"/>
      <c r="L1" s="2"/>
      <c r="M1" s="2"/>
    </row>
    <row r="2" spans="1:13" ht="27">
      <c r="A2" s="2"/>
      <c r="B2" s="2"/>
      <c r="C2" s="2"/>
      <c r="D2" s="2"/>
      <c r="E2" s="2"/>
      <c r="F2" s="9"/>
      <c r="G2" s="9"/>
      <c r="H2" s="10"/>
      <c r="I2" s="10"/>
      <c r="J2" s="11"/>
      <c r="K2" s="2"/>
      <c r="L2" s="2"/>
      <c r="M2" s="2"/>
    </row>
    <row r="3" spans="1:13" ht="27">
      <c r="A3" s="2"/>
      <c r="B3" s="2"/>
      <c r="C3" s="2"/>
      <c r="D3" s="2"/>
      <c r="E3" s="2"/>
      <c r="F3" s="9"/>
      <c r="G3" s="9"/>
      <c r="H3" s="10"/>
      <c r="I3" s="10"/>
      <c r="J3" s="11"/>
      <c r="K3" s="2"/>
      <c r="L3" s="2"/>
      <c r="M3" s="2"/>
    </row>
    <row r="4" spans="1:13" ht="24.6">
      <c r="A4" s="2"/>
      <c r="B4" s="2"/>
      <c r="C4" s="2"/>
      <c r="D4" s="2"/>
      <c r="E4" s="2"/>
      <c r="F4" s="9"/>
      <c r="G4" s="9"/>
      <c r="H4" s="9"/>
      <c r="I4" s="2"/>
      <c r="J4" s="2"/>
      <c r="K4" s="2"/>
      <c r="L4" s="2"/>
      <c r="M4" s="2"/>
    </row>
    <row r="5" spans="1:13" ht="24.6">
      <c r="A5" s="2"/>
      <c r="B5" s="2"/>
      <c r="C5" s="2"/>
      <c r="D5" s="2"/>
      <c r="E5" s="2"/>
      <c r="F5" s="9"/>
      <c r="G5" s="9"/>
      <c r="H5" s="9"/>
      <c r="I5" s="2"/>
      <c r="J5" s="2"/>
      <c r="K5" s="2"/>
      <c r="L5" s="2"/>
      <c r="M5" s="2"/>
    </row>
    <row r="6" spans="1:13" ht="21" customHeight="1">
      <c r="B6" s="12"/>
      <c r="C6" s="12"/>
      <c r="D6" s="12"/>
      <c r="E6" s="12"/>
      <c r="F6" s="12"/>
      <c r="G6" s="12"/>
      <c r="H6" s="12"/>
      <c r="I6" s="12"/>
      <c r="J6" s="12"/>
      <c r="K6" s="10"/>
      <c r="L6" s="10"/>
      <c r="M6" s="10"/>
    </row>
    <row r="7" spans="1:13" ht="37.799999999999997">
      <c r="A7" s="1275" t="s">
        <v>24</v>
      </c>
      <c r="B7" s="1275"/>
      <c r="C7" s="1275"/>
      <c r="D7" s="1275"/>
      <c r="E7" s="1275"/>
      <c r="F7" s="1275"/>
      <c r="G7" s="1275"/>
      <c r="H7" s="1275"/>
      <c r="I7" s="1275"/>
      <c r="J7" s="1275"/>
      <c r="K7" s="2"/>
      <c r="L7" s="2"/>
      <c r="M7" s="2"/>
    </row>
    <row r="8" spans="1:13" ht="19.5" customHeight="1">
      <c r="A8" s="12"/>
      <c r="B8" s="12"/>
      <c r="C8" s="12"/>
      <c r="D8" s="12"/>
      <c r="E8" s="12"/>
      <c r="F8" s="12"/>
      <c r="G8" s="12"/>
      <c r="H8" s="12"/>
      <c r="I8" s="12"/>
      <c r="J8" s="12"/>
      <c r="K8" s="2"/>
      <c r="L8" s="2"/>
      <c r="M8" s="2"/>
    </row>
    <row r="9" spans="1:13" ht="37.799999999999997">
      <c r="A9" s="1275" t="s">
        <v>84</v>
      </c>
      <c r="B9" s="1275"/>
      <c r="C9" s="1275"/>
      <c r="D9" s="1275"/>
      <c r="E9" s="1275"/>
      <c r="F9" s="1275"/>
      <c r="G9" s="1275"/>
      <c r="H9" s="1275"/>
      <c r="I9" s="1275"/>
      <c r="J9" s="1275"/>
      <c r="K9" s="2"/>
      <c r="L9" s="2"/>
      <c r="M9" s="2"/>
    </row>
    <row r="10" spans="1:13" ht="21" customHeight="1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2"/>
      <c r="L10" s="2"/>
      <c r="M10" s="2"/>
    </row>
    <row r="11" spans="1:13" ht="30.75" customHeight="1">
      <c r="A11" s="13"/>
      <c r="B11" s="13"/>
      <c r="C11" s="13"/>
      <c r="D11" s="13"/>
      <c r="E11" s="13"/>
      <c r="F11" s="13"/>
      <c r="G11" s="13"/>
      <c r="H11" s="13"/>
      <c r="I11" s="13"/>
      <c r="J11" s="2"/>
      <c r="K11" s="2"/>
      <c r="L11" s="2"/>
      <c r="M11" s="2"/>
    </row>
    <row r="12" spans="1:13" ht="21" customHeight="1">
      <c r="A12" s="14"/>
      <c r="B12" s="14"/>
      <c r="C12" s="14"/>
      <c r="D12" s="14"/>
      <c r="E12" s="14"/>
      <c r="F12" s="14"/>
      <c r="G12" s="14"/>
      <c r="H12" s="14"/>
      <c r="I12" s="14"/>
      <c r="J12" s="2"/>
      <c r="K12" s="2"/>
      <c r="L12" s="2"/>
      <c r="M12" s="2"/>
    </row>
    <row r="13" spans="1:13" ht="21" customHeight="1">
      <c r="A13" s="14"/>
      <c r="B13" s="14"/>
      <c r="C13" s="14"/>
      <c r="D13" s="14"/>
      <c r="E13" s="14"/>
      <c r="F13" s="14"/>
      <c r="G13" s="14"/>
      <c r="H13" s="14"/>
      <c r="I13" s="14"/>
      <c r="J13" s="2"/>
      <c r="K13" s="2"/>
      <c r="L13" s="2"/>
      <c r="M13" s="2"/>
    </row>
    <row r="14" spans="1:13" ht="21" customHeight="1">
      <c r="A14" s="14"/>
      <c r="B14" s="14"/>
      <c r="C14" s="14"/>
      <c r="D14" s="14"/>
      <c r="E14" s="14"/>
      <c r="F14" s="14"/>
      <c r="G14" s="14"/>
      <c r="H14" s="14"/>
      <c r="I14" s="14"/>
      <c r="J14" s="2"/>
      <c r="K14" s="2"/>
      <c r="L14" s="2"/>
      <c r="M14" s="2"/>
    </row>
    <row r="15" spans="1:13" ht="21" customHeight="1">
      <c r="A15" s="14"/>
      <c r="B15" s="14"/>
      <c r="C15" s="14"/>
      <c r="D15" s="14"/>
      <c r="E15" s="14"/>
      <c r="F15" s="14"/>
      <c r="G15" s="14"/>
      <c r="H15" s="14"/>
      <c r="I15" s="14"/>
      <c r="J15" s="2"/>
      <c r="K15" s="2"/>
      <c r="L15" s="2"/>
      <c r="M15" s="2"/>
    </row>
    <row r="16" spans="1:13" ht="21" customHeight="1">
      <c r="A16" s="14"/>
      <c r="B16" s="14"/>
      <c r="C16" s="14"/>
      <c r="D16" s="14"/>
      <c r="E16" s="14"/>
      <c r="F16" s="14"/>
      <c r="G16" s="14"/>
      <c r="H16" s="14"/>
      <c r="I16" s="14"/>
      <c r="J16" s="2"/>
      <c r="K16" s="2"/>
      <c r="L16" s="2"/>
      <c r="M16" s="2"/>
    </row>
    <row r="17" spans="1:13" ht="21" customHeight="1">
      <c r="A17" s="14"/>
      <c r="B17" s="14"/>
      <c r="C17" s="14"/>
      <c r="D17" s="14"/>
      <c r="E17" s="14"/>
      <c r="F17" s="14"/>
      <c r="G17" s="14"/>
      <c r="H17" s="14"/>
      <c r="I17" s="14"/>
      <c r="J17" s="2"/>
      <c r="K17" s="2"/>
      <c r="L17" s="2"/>
      <c r="M17" s="2"/>
    </row>
    <row r="18" spans="1:13" ht="21" customHeight="1">
      <c r="A18" s="14"/>
      <c r="B18" s="14"/>
      <c r="C18" s="14"/>
      <c r="D18" s="14"/>
      <c r="E18" s="14"/>
      <c r="F18" s="14"/>
      <c r="G18" s="14"/>
      <c r="H18" s="14"/>
      <c r="I18" s="14"/>
      <c r="J18" s="2"/>
      <c r="K18" s="2"/>
      <c r="L18" s="2"/>
      <c r="M18" s="2"/>
    </row>
    <row r="19" spans="1:13" ht="21" customHeight="1">
      <c r="A19" s="14"/>
      <c r="B19" s="14"/>
      <c r="C19" s="14"/>
      <c r="D19" s="14"/>
      <c r="E19" s="14"/>
      <c r="F19" s="14"/>
      <c r="G19" s="14"/>
      <c r="H19" s="14"/>
      <c r="I19" s="14"/>
      <c r="J19" s="2"/>
      <c r="K19" s="2"/>
      <c r="L19" s="2"/>
      <c r="M19" s="2"/>
    </row>
    <row r="20" spans="1:13" ht="21" customHeight="1">
      <c r="A20" s="14"/>
      <c r="B20" s="14"/>
      <c r="C20" s="14"/>
      <c r="D20" s="14"/>
      <c r="E20" s="14"/>
      <c r="F20" s="14"/>
      <c r="G20" s="14"/>
      <c r="H20" s="14"/>
      <c r="I20" s="14"/>
      <c r="J20" s="2"/>
      <c r="K20" s="2"/>
      <c r="L20" s="2"/>
      <c r="M20" s="2"/>
    </row>
    <row r="21" spans="1:13" ht="21" customHeight="1">
      <c r="A21" s="14"/>
      <c r="B21" s="14"/>
      <c r="C21" s="14"/>
      <c r="D21" s="14"/>
      <c r="E21" s="14"/>
      <c r="F21" s="14"/>
      <c r="G21" s="14"/>
      <c r="H21" s="14"/>
      <c r="I21" s="14"/>
      <c r="J21" s="2"/>
      <c r="K21" s="2"/>
      <c r="L21" s="2"/>
      <c r="M21" s="2"/>
    </row>
    <row r="22" spans="1:13" ht="21" customHeight="1">
      <c r="A22" s="14"/>
      <c r="B22" s="14"/>
      <c r="C22" s="14"/>
      <c r="D22" s="14"/>
      <c r="E22" s="14"/>
      <c r="F22" s="14"/>
      <c r="G22" s="14"/>
      <c r="H22" s="14"/>
      <c r="I22" s="14"/>
      <c r="J22" s="2"/>
      <c r="K22" s="2"/>
      <c r="L22" s="2"/>
      <c r="M22" s="2"/>
    </row>
    <row r="23" spans="1:13" ht="24.6">
      <c r="A23" s="2"/>
      <c r="B23" s="2"/>
      <c r="C23" s="2"/>
      <c r="D23" s="2"/>
      <c r="E23" s="2"/>
      <c r="F23" s="9"/>
      <c r="G23" s="9"/>
      <c r="H23" s="9"/>
      <c r="I23" s="2"/>
      <c r="J23" s="2"/>
      <c r="K23" s="2"/>
      <c r="L23" s="2"/>
      <c r="M23" s="2"/>
    </row>
    <row r="24" spans="1:13" ht="24.6">
      <c r="A24" s="2"/>
      <c r="B24" s="2"/>
      <c r="C24" s="2"/>
      <c r="D24" s="2"/>
      <c r="E24" s="2"/>
      <c r="F24" s="9"/>
      <c r="G24" s="9"/>
      <c r="H24" s="9"/>
      <c r="I24" s="2"/>
      <c r="J24" s="2"/>
      <c r="K24" s="2"/>
      <c r="L24" s="2"/>
      <c r="M24" s="2"/>
    </row>
    <row r="25" spans="1:13" ht="24.6">
      <c r="A25" s="2"/>
      <c r="B25" s="2"/>
      <c r="C25" s="2"/>
      <c r="D25" s="2"/>
      <c r="E25" s="2"/>
      <c r="F25" s="9"/>
      <c r="G25" s="9"/>
      <c r="H25" s="9"/>
      <c r="I25" s="2"/>
      <c r="J25" s="2"/>
      <c r="K25" s="2"/>
      <c r="L25" s="2"/>
      <c r="M25" s="2"/>
    </row>
    <row r="26" spans="1:13" ht="24.6">
      <c r="A26" s="2"/>
      <c r="B26" s="2"/>
      <c r="C26" s="2"/>
      <c r="D26" s="2"/>
      <c r="E26" s="2"/>
      <c r="F26" s="9"/>
      <c r="G26" s="9"/>
      <c r="H26" s="9"/>
      <c r="I26" s="2"/>
      <c r="J26" s="2"/>
      <c r="K26" s="2"/>
      <c r="L26" s="2"/>
      <c r="M26" s="2"/>
    </row>
    <row r="27" spans="1:13" ht="24.6">
      <c r="A27" s="2"/>
      <c r="B27" s="2"/>
      <c r="C27" s="2"/>
      <c r="D27" s="2"/>
      <c r="E27" s="2"/>
      <c r="F27" s="9"/>
      <c r="G27" s="9"/>
      <c r="H27" s="9"/>
      <c r="I27" s="2"/>
      <c r="J27" s="2"/>
      <c r="K27" s="2"/>
      <c r="L27" s="2"/>
      <c r="M27" s="2"/>
    </row>
    <row r="28" spans="1:13" ht="24.6">
      <c r="A28" s="2"/>
      <c r="B28" s="2"/>
      <c r="C28" s="2"/>
      <c r="D28" s="2"/>
      <c r="E28" s="2"/>
      <c r="F28" s="9"/>
      <c r="G28" s="9"/>
      <c r="H28" s="9"/>
      <c r="I28" s="2"/>
      <c r="J28" s="2"/>
      <c r="K28" s="2"/>
      <c r="L28" s="2"/>
      <c r="M28" s="2"/>
    </row>
    <row r="29" spans="1:13" ht="24.6">
      <c r="A29" s="2"/>
      <c r="B29" s="2"/>
      <c r="C29" s="2"/>
      <c r="D29" s="2"/>
      <c r="E29" s="2"/>
      <c r="F29" s="9"/>
      <c r="G29" s="9"/>
      <c r="H29" s="9"/>
      <c r="I29" s="2"/>
      <c r="J29" s="2"/>
      <c r="K29" s="2"/>
      <c r="L29" s="2"/>
      <c r="M29" s="2"/>
    </row>
    <row r="30" spans="1:13" ht="24.6">
      <c r="A30" s="2"/>
      <c r="B30" s="2"/>
      <c r="C30" s="2"/>
      <c r="D30" s="2"/>
      <c r="E30" s="2"/>
      <c r="F30" s="9"/>
      <c r="G30" s="9"/>
      <c r="H30" s="9"/>
      <c r="I30" s="2"/>
      <c r="J30" s="2"/>
      <c r="K30" s="2"/>
      <c r="L30" s="2"/>
      <c r="M30" s="2"/>
    </row>
    <row r="31" spans="1:13" ht="24.6">
      <c r="A31" s="2"/>
      <c r="B31" s="2"/>
      <c r="C31" s="2"/>
      <c r="D31" s="2"/>
      <c r="E31" s="2"/>
      <c r="F31" s="9"/>
      <c r="G31" s="9"/>
      <c r="H31" s="9"/>
      <c r="I31" s="2"/>
      <c r="J31" s="2"/>
      <c r="K31" s="2"/>
      <c r="L31" s="2"/>
      <c r="M31" s="2"/>
    </row>
    <row r="32" spans="1:13" ht="24.6">
      <c r="A32" s="2"/>
      <c r="B32" s="2"/>
      <c r="C32" s="2"/>
      <c r="D32" s="2"/>
      <c r="E32" s="2"/>
      <c r="F32" s="9"/>
      <c r="G32" s="9"/>
      <c r="H32" s="9"/>
      <c r="I32" s="2"/>
      <c r="J32" s="2"/>
      <c r="K32" s="2"/>
      <c r="L32" s="2"/>
      <c r="M32" s="2"/>
    </row>
    <row r="33" spans="1:13" ht="24.6">
      <c r="A33" s="2"/>
      <c r="B33" s="2"/>
      <c r="C33" s="2"/>
      <c r="D33" s="2"/>
      <c r="E33" s="2"/>
      <c r="F33" s="9"/>
      <c r="G33" s="9"/>
      <c r="H33" s="9"/>
      <c r="I33" s="2"/>
      <c r="J33" s="2"/>
      <c r="K33" s="2"/>
      <c r="L33" s="2"/>
      <c r="M33" s="2"/>
    </row>
    <row r="34" spans="1:13" ht="24.6">
      <c r="A34" s="2"/>
      <c r="B34" s="2"/>
      <c r="C34" s="2"/>
      <c r="D34" s="2"/>
      <c r="E34" s="2"/>
      <c r="F34" s="9"/>
      <c r="G34" s="9"/>
      <c r="H34" s="9"/>
      <c r="I34" s="2"/>
      <c r="J34" s="2"/>
      <c r="K34" s="2"/>
      <c r="L34" s="2"/>
      <c r="M34" s="2"/>
    </row>
  </sheetData>
  <mergeCells count="2">
    <mergeCell ref="A7:J7"/>
    <mergeCell ref="A9:J9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M34"/>
  <sheetViews>
    <sheetView topLeftCell="A7" zoomScaleNormal="100" workbookViewId="0">
      <selection activeCell="C14" sqref="C14"/>
    </sheetView>
  </sheetViews>
  <sheetFormatPr defaultRowHeight="13.8"/>
  <cols>
    <col min="1" max="1" width="22" customWidth="1"/>
    <col min="2" max="2" width="17.3984375" customWidth="1"/>
    <col min="3" max="3" width="16.69921875" customWidth="1"/>
    <col min="4" max="4" width="14.09765625" customWidth="1"/>
    <col min="5" max="5" width="9.59765625" customWidth="1"/>
    <col min="6" max="6" width="8.3984375" style="15" customWidth="1"/>
    <col min="7" max="7" width="8.69921875" style="15" customWidth="1"/>
    <col min="8" max="8" width="8.3984375" style="15" customWidth="1"/>
    <col min="257" max="257" width="22" customWidth="1"/>
    <col min="258" max="258" width="17.3984375" customWidth="1"/>
    <col min="259" max="259" width="16.69921875" customWidth="1"/>
    <col min="260" max="260" width="14.09765625" customWidth="1"/>
    <col min="261" max="261" width="9.59765625" customWidth="1"/>
    <col min="262" max="262" width="8.3984375" customWidth="1"/>
    <col min="263" max="263" width="8.69921875" customWidth="1"/>
    <col min="264" max="264" width="8.3984375" customWidth="1"/>
    <col min="513" max="513" width="22" customWidth="1"/>
    <col min="514" max="514" width="17.3984375" customWidth="1"/>
    <col min="515" max="515" width="16.69921875" customWidth="1"/>
    <col min="516" max="516" width="14.09765625" customWidth="1"/>
    <col min="517" max="517" width="9.59765625" customWidth="1"/>
    <col min="518" max="518" width="8.3984375" customWidth="1"/>
    <col min="519" max="519" width="8.69921875" customWidth="1"/>
    <col min="520" max="520" width="8.3984375" customWidth="1"/>
    <col min="769" max="769" width="22" customWidth="1"/>
    <col min="770" max="770" width="17.3984375" customWidth="1"/>
    <col min="771" max="771" width="16.69921875" customWidth="1"/>
    <col min="772" max="772" width="14.09765625" customWidth="1"/>
    <col min="773" max="773" width="9.59765625" customWidth="1"/>
    <col min="774" max="774" width="8.3984375" customWidth="1"/>
    <col min="775" max="775" width="8.69921875" customWidth="1"/>
    <col min="776" max="776" width="8.3984375" customWidth="1"/>
    <col min="1025" max="1025" width="22" customWidth="1"/>
    <col min="1026" max="1026" width="17.3984375" customWidth="1"/>
    <col min="1027" max="1027" width="16.69921875" customWidth="1"/>
    <col min="1028" max="1028" width="14.09765625" customWidth="1"/>
    <col min="1029" max="1029" width="9.59765625" customWidth="1"/>
    <col min="1030" max="1030" width="8.3984375" customWidth="1"/>
    <col min="1031" max="1031" width="8.69921875" customWidth="1"/>
    <col min="1032" max="1032" width="8.3984375" customWidth="1"/>
    <col min="1281" max="1281" width="22" customWidth="1"/>
    <col min="1282" max="1282" width="17.3984375" customWidth="1"/>
    <col min="1283" max="1283" width="16.69921875" customWidth="1"/>
    <col min="1284" max="1284" width="14.09765625" customWidth="1"/>
    <col min="1285" max="1285" width="9.59765625" customWidth="1"/>
    <col min="1286" max="1286" width="8.3984375" customWidth="1"/>
    <col min="1287" max="1287" width="8.69921875" customWidth="1"/>
    <col min="1288" max="1288" width="8.3984375" customWidth="1"/>
    <col min="1537" max="1537" width="22" customWidth="1"/>
    <col min="1538" max="1538" width="17.3984375" customWidth="1"/>
    <col min="1539" max="1539" width="16.69921875" customWidth="1"/>
    <col min="1540" max="1540" width="14.09765625" customWidth="1"/>
    <col min="1541" max="1541" width="9.59765625" customWidth="1"/>
    <col min="1542" max="1542" width="8.3984375" customWidth="1"/>
    <col min="1543" max="1543" width="8.69921875" customWidth="1"/>
    <col min="1544" max="1544" width="8.3984375" customWidth="1"/>
    <col min="1793" max="1793" width="22" customWidth="1"/>
    <col min="1794" max="1794" width="17.3984375" customWidth="1"/>
    <col min="1795" max="1795" width="16.69921875" customWidth="1"/>
    <col min="1796" max="1796" width="14.09765625" customWidth="1"/>
    <col min="1797" max="1797" width="9.59765625" customWidth="1"/>
    <col min="1798" max="1798" width="8.3984375" customWidth="1"/>
    <col min="1799" max="1799" width="8.69921875" customWidth="1"/>
    <col min="1800" max="1800" width="8.3984375" customWidth="1"/>
    <col min="2049" max="2049" width="22" customWidth="1"/>
    <col min="2050" max="2050" width="17.3984375" customWidth="1"/>
    <col min="2051" max="2051" width="16.69921875" customWidth="1"/>
    <col min="2052" max="2052" width="14.09765625" customWidth="1"/>
    <col min="2053" max="2053" width="9.59765625" customWidth="1"/>
    <col min="2054" max="2054" width="8.3984375" customWidth="1"/>
    <col min="2055" max="2055" width="8.69921875" customWidth="1"/>
    <col min="2056" max="2056" width="8.3984375" customWidth="1"/>
    <col min="2305" max="2305" width="22" customWidth="1"/>
    <col min="2306" max="2306" width="17.3984375" customWidth="1"/>
    <col min="2307" max="2307" width="16.69921875" customWidth="1"/>
    <col min="2308" max="2308" width="14.09765625" customWidth="1"/>
    <col min="2309" max="2309" width="9.59765625" customWidth="1"/>
    <col min="2310" max="2310" width="8.3984375" customWidth="1"/>
    <col min="2311" max="2311" width="8.69921875" customWidth="1"/>
    <col min="2312" max="2312" width="8.3984375" customWidth="1"/>
    <col min="2561" max="2561" width="22" customWidth="1"/>
    <col min="2562" max="2562" width="17.3984375" customWidth="1"/>
    <col min="2563" max="2563" width="16.69921875" customWidth="1"/>
    <col min="2564" max="2564" width="14.09765625" customWidth="1"/>
    <col min="2565" max="2565" width="9.59765625" customWidth="1"/>
    <col min="2566" max="2566" width="8.3984375" customWidth="1"/>
    <col min="2567" max="2567" width="8.69921875" customWidth="1"/>
    <col min="2568" max="2568" width="8.3984375" customWidth="1"/>
    <col min="2817" max="2817" width="22" customWidth="1"/>
    <col min="2818" max="2818" width="17.3984375" customWidth="1"/>
    <col min="2819" max="2819" width="16.69921875" customWidth="1"/>
    <col min="2820" max="2820" width="14.09765625" customWidth="1"/>
    <col min="2821" max="2821" width="9.59765625" customWidth="1"/>
    <col min="2822" max="2822" width="8.3984375" customWidth="1"/>
    <col min="2823" max="2823" width="8.69921875" customWidth="1"/>
    <col min="2824" max="2824" width="8.3984375" customWidth="1"/>
    <col min="3073" max="3073" width="22" customWidth="1"/>
    <col min="3074" max="3074" width="17.3984375" customWidth="1"/>
    <col min="3075" max="3075" width="16.69921875" customWidth="1"/>
    <col min="3076" max="3076" width="14.09765625" customWidth="1"/>
    <col min="3077" max="3077" width="9.59765625" customWidth="1"/>
    <col min="3078" max="3078" width="8.3984375" customWidth="1"/>
    <col min="3079" max="3079" width="8.69921875" customWidth="1"/>
    <col min="3080" max="3080" width="8.3984375" customWidth="1"/>
    <col min="3329" max="3329" width="22" customWidth="1"/>
    <col min="3330" max="3330" width="17.3984375" customWidth="1"/>
    <col min="3331" max="3331" width="16.69921875" customWidth="1"/>
    <col min="3332" max="3332" width="14.09765625" customWidth="1"/>
    <col min="3333" max="3333" width="9.59765625" customWidth="1"/>
    <col min="3334" max="3334" width="8.3984375" customWidth="1"/>
    <col min="3335" max="3335" width="8.69921875" customWidth="1"/>
    <col min="3336" max="3336" width="8.3984375" customWidth="1"/>
    <col min="3585" max="3585" width="22" customWidth="1"/>
    <col min="3586" max="3586" width="17.3984375" customWidth="1"/>
    <col min="3587" max="3587" width="16.69921875" customWidth="1"/>
    <col min="3588" max="3588" width="14.09765625" customWidth="1"/>
    <col min="3589" max="3589" width="9.59765625" customWidth="1"/>
    <col min="3590" max="3590" width="8.3984375" customWidth="1"/>
    <col min="3591" max="3591" width="8.69921875" customWidth="1"/>
    <col min="3592" max="3592" width="8.3984375" customWidth="1"/>
    <col min="3841" max="3841" width="22" customWidth="1"/>
    <col min="3842" max="3842" width="17.3984375" customWidth="1"/>
    <col min="3843" max="3843" width="16.69921875" customWidth="1"/>
    <col min="3844" max="3844" width="14.09765625" customWidth="1"/>
    <col min="3845" max="3845" width="9.59765625" customWidth="1"/>
    <col min="3846" max="3846" width="8.3984375" customWidth="1"/>
    <col min="3847" max="3847" width="8.69921875" customWidth="1"/>
    <col min="3848" max="3848" width="8.3984375" customWidth="1"/>
    <col min="4097" max="4097" width="22" customWidth="1"/>
    <col min="4098" max="4098" width="17.3984375" customWidth="1"/>
    <col min="4099" max="4099" width="16.69921875" customWidth="1"/>
    <col min="4100" max="4100" width="14.09765625" customWidth="1"/>
    <col min="4101" max="4101" width="9.59765625" customWidth="1"/>
    <col min="4102" max="4102" width="8.3984375" customWidth="1"/>
    <col min="4103" max="4103" width="8.69921875" customWidth="1"/>
    <col min="4104" max="4104" width="8.3984375" customWidth="1"/>
    <col min="4353" max="4353" width="22" customWidth="1"/>
    <col min="4354" max="4354" width="17.3984375" customWidth="1"/>
    <col min="4355" max="4355" width="16.69921875" customWidth="1"/>
    <col min="4356" max="4356" width="14.09765625" customWidth="1"/>
    <col min="4357" max="4357" width="9.59765625" customWidth="1"/>
    <col min="4358" max="4358" width="8.3984375" customWidth="1"/>
    <col min="4359" max="4359" width="8.69921875" customWidth="1"/>
    <col min="4360" max="4360" width="8.3984375" customWidth="1"/>
    <col min="4609" max="4609" width="22" customWidth="1"/>
    <col min="4610" max="4610" width="17.3984375" customWidth="1"/>
    <col min="4611" max="4611" width="16.69921875" customWidth="1"/>
    <col min="4612" max="4612" width="14.09765625" customWidth="1"/>
    <col min="4613" max="4613" width="9.59765625" customWidth="1"/>
    <col min="4614" max="4614" width="8.3984375" customWidth="1"/>
    <col min="4615" max="4615" width="8.69921875" customWidth="1"/>
    <col min="4616" max="4616" width="8.3984375" customWidth="1"/>
    <col min="4865" max="4865" width="22" customWidth="1"/>
    <col min="4866" max="4866" width="17.3984375" customWidth="1"/>
    <col min="4867" max="4867" width="16.69921875" customWidth="1"/>
    <col min="4868" max="4868" width="14.09765625" customWidth="1"/>
    <col min="4869" max="4869" width="9.59765625" customWidth="1"/>
    <col min="4870" max="4870" width="8.3984375" customWidth="1"/>
    <col min="4871" max="4871" width="8.69921875" customWidth="1"/>
    <col min="4872" max="4872" width="8.3984375" customWidth="1"/>
    <col min="5121" max="5121" width="22" customWidth="1"/>
    <col min="5122" max="5122" width="17.3984375" customWidth="1"/>
    <col min="5123" max="5123" width="16.69921875" customWidth="1"/>
    <col min="5124" max="5124" width="14.09765625" customWidth="1"/>
    <col min="5125" max="5125" width="9.59765625" customWidth="1"/>
    <col min="5126" max="5126" width="8.3984375" customWidth="1"/>
    <col min="5127" max="5127" width="8.69921875" customWidth="1"/>
    <col min="5128" max="5128" width="8.3984375" customWidth="1"/>
    <col min="5377" max="5377" width="22" customWidth="1"/>
    <col min="5378" max="5378" width="17.3984375" customWidth="1"/>
    <col min="5379" max="5379" width="16.69921875" customWidth="1"/>
    <col min="5380" max="5380" width="14.09765625" customWidth="1"/>
    <col min="5381" max="5381" width="9.59765625" customWidth="1"/>
    <col min="5382" max="5382" width="8.3984375" customWidth="1"/>
    <col min="5383" max="5383" width="8.69921875" customWidth="1"/>
    <col min="5384" max="5384" width="8.3984375" customWidth="1"/>
    <col min="5633" max="5633" width="22" customWidth="1"/>
    <col min="5634" max="5634" width="17.3984375" customWidth="1"/>
    <col min="5635" max="5635" width="16.69921875" customWidth="1"/>
    <col min="5636" max="5636" width="14.09765625" customWidth="1"/>
    <col min="5637" max="5637" width="9.59765625" customWidth="1"/>
    <col min="5638" max="5638" width="8.3984375" customWidth="1"/>
    <col min="5639" max="5639" width="8.69921875" customWidth="1"/>
    <col min="5640" max="5640" width="8.3984375" customWidth="1"/>
    <col min="5889" max="5889" width="22" customWidth="1"/>
    <col min="5890" max="5890" width="17.3984375" customWidth="1"/>
    <col min="5891" max="5891" width="16.69921875" customWidth="1"/>
    <col min="5892" max="5892" width="14.09765625" customWidth="1"/>
    <col min="5893" max="5893" width="9.59765625" customWidth="1"/>
    <col min="5894" max="5894" width="8.3984375" customWidth="1"/>
    <col min="5895" max="5895" width="8.69921875" customWidth="1"/>
    <col min="5896" max="5896" width="8.3984375" customWidth="1"/>
    <col min="6145" max="6145" width="22" customWidth="1"/>
    <col min="6146" max="6146" width="17.3984375" customWidth="1"/>
    <col min="6147" max="6147" width="16.69921875" customWidth="1"/>
    <col min="6148" max="6148" width="14.09765625" customWidth="1"/>
    <col min="6149" max="6149" width="9.59765625" customWidth="1"/>
    <col min="6150" max="6150" width="8.3984375" customWidth="1"/>
    <col min="6151" max="6151" width="8.69921875" customWidth="1"/>
    <col min="6152" max="6152" width="8.3984375" customWidth="1"/>
    <col min="6401" max="6401" width="22" customWidth="1"/>
    <col min="6402" max="6402" width="17.3984375" customWidth="1"/>
    <col min="6403" max="6403" width="16.69921875" customWidth="1"/>
    <col min="6404" max="6404" width="14.09765625" customWidth="1"/>
    <col min="6405" max="6405" width="9.59765625" customWidth="1"/>
    <col min="6406" max="6406" width="8.3984375" customWidth="1"/>
    <col min="6407" max="6407" width="8.69921875" customWidth="1"/>
    <col min="6408" max="6408" width="8.3984375" customWidth="1"/>
    <col min="6657" max="6657" width="22" customWidth="1"/>
    <col min="6658" max="6658" width="17.3984375" customWidth="1"/>
    <col min="6659" max="6659" width="16.69921875" customWidth="1"/>
    <col min="6660" max="6660" width="14.09765625" customWidth="1"/>
    <col min="6661" max="6661" width="9.59765625" customWidth="1"/>
    <col min="6662" max="6662" width="8.3984375" customWidth="1"/>
    <col min="6663" max="6663" width="8.69921875" customWidth="1"/>
    <col min="6664" max="6664" width="8.3984375" customWidth="1"/>
    <col min="6913" max="6913" width="22" customWidth="1"/>
    <col min="6914" max="6914" width="17.3984375" customWidth="1"/>
    <col min="6915" max="6915" width="16.69921875" customWidth="1"/>
    <col min="6916" max="6916" width="14.09765625" customWidth="1"/>
    <col min="6917" max="6917" width="9.59765625" customWidth="1"/>
    <col min="6918" max="6918" width="8.3984375" customWidth="1"/>
    <col min="6919" max="6919" width="8.69921875" customWidth="1"/>
    <col min="6920" max="6920" width="8.3984375" customWidth="1"/>
    <col min="7169" max="7169" width="22" customWidth="1"/>
    <col min="7170" max="7170" width="17.3984375" customWidth="1"/>
    <col min="7171" max="7171" width="16.69921875" customWidth="1"/>
    <col min="7172" max="7172" width="14.09765625" customWidth="1"/>
    <col min="7173" max="7173" width="9.59765625" customWidth="1"/>
    <col min="7174" max="7174" width="8.3984375" customWidth="1"/>
    <col min="7175" max="7175" width="8.69921875" customWidth="1"/>
    <col min="7176" max="7176" width="8.3984375" customWidth="1"/>
    <col min="7425" max="7425" width="22" customWidth="1"/>
    <col min="7426" max="7426" width="17.3984375" customWidth="1"/>
    <col min="7427" max="7427" width="16.69921875" customWidth="1"/>
    <col min="7428" max="7428" width="14.09765625" customWidth="1"/>
    <col min="7429" max="7429" width="9.59765625" customWidth="1"/>
    <col min="7430" max="7430" width="8.3984375" customWidth="1"/>
    <col min="7431" max="7431" width="8.69921875" customWidth="1"/>
    <col min="7432" max="7432" width="8.3984375" customWidth="1"/>
    <col min="7681" max="7681" width="22" customWidth="1"/>
    <col min="7682" max="7682" width="17.3984375" customWidth="1"/>
    <col min="7683" max="7683" width="16.69921875" customWidth="1"/>
    <col min="7684" max="7684" width="14.09765625" customWidth="1"/>
    <col min="7685" max="7685" width="9.59765625" customWidth="1"/>
    <col min="7686" max="7686" width="8.3984375" customWidth="1"/>
    <col min="7687" max="7687" width="8.69921875" customWidth="1"/>
    <col min="7688" max="7688" width="8.3984375" customWidth="1"/>
    <col min="7937" max="7937" width="22" customWidth="1"/>
    <col min="7938" max="7938" width="17.3984375" customWidth="1"/>
    <col min="7939" max="7939" width="16.69921875" customWidth="1"/>
    <col min="7940" max="7940" width="14.09765625" customWidth="1"/>
    <col min="7941" max="7941" width="9.59765625" customWidth="1"/>
    <col min="7942" max="7942" width="8.3984375" customWidth="1"/>
    <col min="7943" max="7943" width="8.69921875" customWidth="1"/>
    <col min="7944" max="7944" width="8.3984375" customWidth="1"/>
    <col min="8193" max="8193" width="22" customWidth="1"/>
    <col min="8194" max="8194" width="17.3984375" customWidth="1"/>
    <col min="8195" max="8195" width="16.69921875" customWidth="1"/>
    <col min="8196" max="8196" width="14.09765625" customWidth="1"/>
    <col min="8197" max="8197" width="9.59765625" customWidth="1"/>
    <col min="8198" max="8198" width="8.3984375" customWidth="1"/>
    <col min="8199" max="8199" width="8.69921875" customWidth="1"/>
    <col min="8200" max="8200" width="8.3984375" customWidth="1"/>
    <col min="8449" max="8449" width="22" customWidth="1"/>
    <col min="8450" max="8450" width="17.3984375" customWidth="1"/>
    <col min="8451" max="8451" width="16.69921875" customWidth="1"/>
    <col min="8452" max="8452" width="14.09765625" customWidth="1"/>
    <col min="8453" max="8453" width="9.59765625" customWidth="1"/>
    <col min="8454" max="8454" width="8.3984375" customWidth="1"/>
    <col min="8455" max="8455" width="8.69921875" customWidth="1"/>
    <col min="8456" max="8456" width="8.3984375" customWidth="1"/>
    <col min="8705" max="8705" width="22" customWidth="1"/>
    <col min="8706" max="8706" width="17.3984375" customWidth="1"/>
    <col min="8707" max="8707" width="16.69921875" customWidth="1"/>
    <col min="8708" max="8708" width="14.09765625" customWidth="1"/>
    <col min="8709" max="8709" width="9.59765625" customWidth="1"/>
    <col min="8710" max="8710" width="8.3984375" customWidth="1"/>
    <col min="8711" max="8711" width="8.69921875" customWidth="1"/>
    <col min="8712" max="8712" width="8.3984375" customWidth="1"/>
    <col min="8961" max="8961" width="22" customWidth="1"/>
    <col min="8962" max="8962" width="17.3984375" customWidth="1"/>
    <col min="8963" max="8963" width="16.69921875" customWidth="1"/>
    <col min="8964" max="8964" width="14.09765625" customWidth="1"/>
    <col min="8965" max="8965" width="9.59765625" customWidth="1"/>
    <col min="8966" max="8966" width="8.3984375" customWidth="1"/>
    <col min="8967" max="8967" width="8.69921875" customWidth="1"/>
    <col min="8968" max="8968" width="8.3984375" customWidth="1"/>
    <col min="9217" max="9217" width="22" customWidth="1"/>
    <col min="9218" max="9218" width="17.3984375" customWidth="1"/>
    <col min="9219" max="9219" width="16.69921875" customWidth="1"/>
    <col min="9220" max="9220" width="14.09765625" customWidth="1"/>
    <col min="9221" max="9221" width="9.59765625" customWidth="1"/>
    <col min="9222" max="9222" width="8.3984375" customWidth="1"/>
    <col min="9223" max="9223" width="8.69921875" customWidth="1"/>
    <col min="9224" max="9224" width="8.3984375" customWidth="1"/>
    <col min="9473" max="9473" width="22" customWidth="1"/>
    <col min="9474" max="9474" width="17.3984375" customWidth="1"/>
    <col min="9475" max="9475" width="16.69921875" customWidth="1"/>
    <col min="9476" max="9476" width="14.09765625" customWidth="1"/>
    <col min="9477" max="9477" width="9.59765625" customWidth="1"/>
    <col min="9478" max="9478" width="8.3984375" customWidth="1"/>
    <col min="9479" max="9479" width="8.69921875" customWidth="1"/>
    <col min="9480" max="9480" width="8.3984375" customWidth="1"/>
    <col min="9729" max="9729" width="22" customWidth="1"/>
    <col min="9730" max="9730" width="17.3984375" customWidth="1"/>
    <col min="9731" max="9731" width="16.69921875" customWidth="1"/>
    <col min="9732" max="9732" width="14.09765625" customWidth="1"/>
    <col min="9733" max="9733" width="9.59765625" customWidth="1"/>
    <col min="9734" max="9734" width="8.3984375" customWidth="1"/>
    <col min="9735" max="9735" width="8.69921875" customWidth="1"/>
    <col min="9736" max="9736" width="8.3984375" customWidth="1"/>
    <col min="9985" max="9985" width="22" customWidth="1"/>
    <col min="9986" max="9986" width="17.3984375" customWidth="1"/>
    <col min="9987" max="9987" width="16.69921875" customWidth="1"/>
    <col min="9988" max="9988" width="14.09765625" customWidth="1"/>
    <col min="9989" max="9989" width="9.59765625" customWidth="1"/>
    <col min="9990" max="9990" width="8.3984375" customWidth="1"/>
    <col min="9991" max="9991" width="8.69921875" customWidth="1"/>
    <col min="9992" max="9992" width="8.3984375" customWidth="1"/>
    <col min="10241" max="10241" width="22" customWidth="1"/>
    <col min="10242" max="10242" width="17.3984375" customWidth="1"/>
    <col min="10243" max="10243" width="16.69921875" customWidth="1"/>
    <col min="10244" max="10244" width="14.09765625" customWidth="1"/>
    <col min="10245" max="10245" width="9.59765625" customWidth="1"/>
    <col min="10246" max="10246" width="8.3984375" customWidth="1"/>
    <col min="10247" max="10247" width="8.69921875" customWidth="1"/>
    <col min="10248" max="10248" width="8.3984375" customWidth="1"/>
    <col min="10497" max="10497" width="22" customWidth="1"/>
    <col min="10498" max="10498" width="17.3984375" customWidth="1"/>
    <col min="10499" max="10499" width="16.69921875" customWidth="1"/>
    <col min="10500" max="10500" width="14.09765625" customWidth="1"/>
    <col min="10501" max="10501" width="9.59765625" customWidth="1"/>
    <col min="10502" max="10502" width="8.3984375" customWidth="1"/>
    <col min="10503" max="10503" width="8.69921875" customWidth="1"/>
    <col min="10504" max="10504" width="8.3984375" customWidth="1"/>
    <col min="10753" max="10753" width="22" customWidth="1"/>
    <col min="10754" max="10754" width="17.3984375" customWidth="1"/>
    <col min="10755" max="10755" width="16.69921875" customWidth="1"/>
    <col min="10756" max="10756" width="14.09765625" customWidth="1"/>
    <col min="10757" max="10757" width="9.59765625" customWidth="1"/>
    <col min="10758" max="10758" width="8.3984375" customWidth="1"/>
    <col min="10759" max="10759" width="8.69921875" customWidth="1"/>
    <col min="10760" max="10760" width="8.3984375" customWidth="1"/>
    <col min="11009" max="11009" width="22" customWidth="1"/>
    <col min="11010" max="11010" width="17.3984375" customWidth="1"/>
    <col min="11011" max="11011" width="16.69921875" customWidth="1"/>
    <col min="11012" max="11012" width="14.09765625" customWidth="1"/>
    <col min="11013" max="11013" width="9.59765625" customWidth="1"/>
    <col min="11014" max="11014" width="8.3984375" customWidth="1"/>
    <col min="11015" max="11015" width="8.69921875" customWidth="1"/>
    <col min="11016" max="11016" width="8.3984375" customWidth="1"/>
    <col min="11265" max="11265" width="22" customWidth="1"/>
    <col min="11266" max="11266" width="17.3984375" customWidth="1"/>
    <col min="11267" max="11267" width="16.69921875" customWidth="1"/>
    <col min="11268" max="11268" width="14.09765625" customWidth="1"/>
    <col min="11269" max="11269" width="9.59765625" customWidth="1"/>
    <col min="11270" max="11270" width="8.3984375" customWidth="1"/>
    <col min="11271" max="11271" width="8.69921875" customWidth="1"/>
    <col min="11272" max="11272" width="8.3984375" customWidth="1"/>
    <col min="11521" max="11521" width="22" customWidth="1"/>
    <col min="11522" max="11522" width="17.3984375" customWidth="1"/>
    <col min="11523" max="11523" width="16.69921875" customWidth="1"/>
    <col min="11524" max="11524" width="14.09765625" customWidth="1"/>
    <col min="11525" max="11525" width="9.59765625" customWidth="1"/>
    <col min="11526" max="11526" width="8.3984375" customWidth="1"/>
    <col min="11527" max="11527" width="8.69921875" customWidth="1"/>
    <col min="11528" max="11528" width="8.3984375" customWidth="1"/>
    <col min="11777" max="11777" width="22" customWidth="1"/>
    <col min="11778" max="11778" width="17.3984375" customWidth="1"/>
    <col min="11779" max="11779" width="16.69921875" customWidth="1"/>
    <col min="11780" max="11780" width="14.09765625" customWidth="1"/>
    <col min="11781" max="11781" width="9.59765625" customWidth="1"/>
    <col min="11782" max="11782" width="8.3984375" customWidth="1"/>
    <col min="11783" max="11783" width="8.69921875" customWidth="1"/>
    <col min="11784" max="11784" width="8.3984375" customWidth="1"/>
    <col min="12033" max="12033" width="22" customWidth="1"/>
    <col min="12034" max="12034" width="17.3984375" customWidth="1"/>
    <col min="12035" max="12035" width="16.69921875" customWidth="1"/>
    <col min="12036" max="12036" width="14.09765625" customWidth="1"/>
    <col min="12037" max="12037" width="9.59765625" customWidth="1"/>
    <col min="12038" max="12038" width="8.3984375" customWidth="1"/>
    <col min="12039" max="12039" width="8.69921875" customWidth="1"/>
    <col min="12040" max="12040" width="8.3984375" customWidth="1"/>
    <col min="12289" max="12289" width="22" customWidth="1"/>
    <col min="12290" max="12290" width="17.3984375" customWidth="1"/>
    <col min="12291" max="12291" width="16.69921875" customWidth="1"/>
    <col min="12292" max="12292" width="14.09765625" customWidth="1"/>
    <col min="12293" max="12293" width="9.59765625" customWidth="1"/>
    <col min="12294" max="12294" width="8.3984375" customWidth="1"/>
    <col min="12295" max="12295" width="8.69921875" customWidth="1"/>
    <col min="12296" max="12296" width="8.3984375" customWidth="1"/>
    <col min="12545" max="12545" width="22" customWidth="1"/>
    <col min="12546" max="12546" width="17.3984375" customWidth="1"/>
    <col min="12547" max="12547" width="16.69921875" customWidth="1"/>
    <col min="12548" max="12548" width="14.09765625" customWidth="1"/>
    <col min="12549" max="12549" width="9.59765625" customWidth="1"/>
    <col min="12550" max="12550" width="8.3984375" customWidth="1"/>
    <col min="12551" max="12551" width="8.69921875" customWidth="1"/>
    <col min="12552" max="12552" width="8.3984375" customWidth="1"/>
    <col min="12801" max="12801" width="22" customWidth="1"/>
    <col min="12802" max="12802" width="17.3984375" customWidth="1"/>
    <col min="12803" max="12803" width="16.69921875" customWidth="1"/>
    <col min="12804" max="12804" width="14.09765625" customWidth="1"/>
    <col min="12805" max="12805" width="9.59765625" customWidth="1"/>
    <col min="12806" max="12806" width="8.3984375" customWidth="1"/>
    <col min="12807" max="12807" width="8.69921875" customWidth="1"/>
    <col min="12808" max="12808" width="8.3984375" customWidth="1"/>
    <col min="13057" max="13057" width="22" customWidth="1"/>
    <col min="13058" max="13058" width="17.3984375" customWidth="1"/>
    <col min="13059" max="13059" width="16.69921875" customWidth="1"/>
    <col min="13060" max="13060" width="14.09765625" customWidth="1"/>
    <col min="13061" max="13061" width="9.59765625" customWidth="1"/>
    <col min="13062" max="13062" width="8.3984375" customWidth="1"/>
    <col min="13063" max="13063" width="8.69921875" customWidth="1"/>
    <col min="13064" max="13064" width="8.3984375" customWidth="1"/>
    <col min="13313" max="13313" width="22" customWidth="1"/>
    <col min="13314" max="13314" width="17.3984375" customWidth="1"/>
    <col min="13315" max="13315" width="16.69921875" customWidth="1"/>
    <col min="13316" max="13316" width="14.09765625" customWidth="1"/>
    <col min="13317" max="13317" width="9.59765625" customWidth="1"/>
    <col min="13318" max="13318" width="8.3984375" customWidth="1"/>
    <col min="13319" max="13319" width="8.69921875" customWidth="1"/>
    <col min="13320" max="13320" width="8.3984375" customWidth="1"/>
    <col min="13569" max="13569" width="22" customWidth="1"/>
    <col min="13570" max="13570" width="17.3984375" customWidth="1"/>
    <col min="13571" max="13571" width="16.69921875" customWidth="1"/>
    <col min="13572" max="13572" width="14.09765625" customWidth="1"/>
    <col min="13573" max="13573" width="9.59765625" customWidth="1"/>
    <col min="13574" max="13574" width="8.3984375" customWidth="1"/>
    <col min="13575" max="13575" width="8.69921875" customWidth="1"/>
    <col min="13576" max="13576" width="8.3984375" customWidth="1"/>
    <col min="13825" max="13825" width="22" customWidth="1"/>
    <col min="13826" max="13826" width="17.3984375" customWidth="1"/>
    <col min="13827" max="13827" width="16.69921875" customWidth="1"/>
    <col min="13828" max="13828" width="14.09765625" customWidth="1"/>
    <col min="13829" max="13829" width="9.59765625" customWidth="1"/>
    <col min="13830" max="13830" width="8.3984375" customWidth="1"/>
    <col min="13831" max="13831" width="8.69921875" customWidth="1"/>
    <col min="13832" max="13832" width="8.3984375" customWidth="1"/>
    <col min="14081" max="14081" width="22" customWidth="1"/>
    <col min="14082" max="14082" width="17.3984375" customWidth="1"/>
    <col min="14083" max="14083" width="16.69921875" customWidth="1"/>
    <col min="14084" max="14084" width="14.09765625" customWidth="1"/>
    <col min="14085" max="14085" width="9.59765625" customWidth="1"/>
    <col min="14086" max="14086" width="8.3984375" customWidth="1"/>
    <col min="14087" max="14087" width="8.69921875" customWidth="1"/>
    <col min="14088" max="14088" width="8.3984375" customWidth="1"/>
    <col min="14337" max="14337" width="22" customWidth="1"/>
    <col min="14338" max="14338" width="17.3984375" customWidth="1"/>
    <col min="14339" max="14339" width="16.69921875" customWidth="1"/>
    <col min="14340" max="14340" width="14.09765625" customWidth="1"/>
    <col min="14341" max="14341" width="9.59765625" customWidth="1"/>
    <col min="14342" max="14342" width="8.3984375" customWidth="1"/>
    <col min="14343" max="14343" width="8.69921875" customWidth="1"/>
    <col min="14344" max="14344" width="8.3984375" customWidth="1"/>
    <col min="14593" max="14593" width="22" customWidth="1"/>
    <col min="14594" max="14594" width="17.3984375" customWidth="1"/>
    <col min="14595" max="14595" width="16.69921875" customWidth="1"/>
    <col min="14596" max="14596" width="14.09765625" customWidth="1"/>
    <col min="14597" max="14597" width="9.59765625" customWidth="1"/>
    <col min="14598" max="14598" width="8.3984375" customWidth="1"/>
    <col min="14599" max="14599" width="8.69921875" customWidth="1"/>
    <col min="14600" max="14600" width="8.3984375" customWidth="1"/>
    <col min="14849" max="14849" width="22" customWidth="1"/>
    <col min="14850" max="14850" width="17.3984375" customWidth="1"/>
    <col min="14851" max="14851" width="16.69921875" customWidth="1"/>
    <col min="14852" max="14852" width="14.09765625" customWidth="1"/>
    <col min="14853" max="14853" width="9.59765625" customWidth="1"/>
    <col min="14854" max="14854" width="8.3984375" customWidth="1"/>
    <col min="14855" max="14855" width="8.69921875" customWidth="1"/>
    <col min="14856" max="14856" width="8.3984375" customWidth="1"/>
    <col min="15105" max="15105" width="22" customWidth="1"/>
    <col min="15106" max="15106" width="17.3984375" customWidth="1"/>
    <col min="15107" max="15107" width="16.69921875" customWidth="1"/>
    <col min="15108" max="15108" width="14.09765625" customWidth="1"/>
    <col min="15109" max="15109" width="9.59765625" customWidth="1"/>
    <col min="15110" max="15110" width="8.3984375" customWidth="1"/>
    <col min="15111" max="15111" width="8.69921875" customWidth="1"/>
    <col min="15112" max="15112" width="8.3984375" customWidth="1"/>
    <col min="15361" max="15361" width="22" customWidth="1"/>
    <col min="15362" max="15362" width="17.3984375" customWidth="1"/>
    <col min="15363" max="15363" width="16.69921875" customWidth="1"/>
    <col min="15364" max="15364" width="14.09765625" customWidth="1"/>
    <col min="15365" max="15365" width="9.59765625" customWidth="1"/>
    <col min="15366" max="15366" width="8.3984375" customWidth="1"/>
    <col min="15367" max="15367" width="8.69921875" customWidth="1"/>
    <col min="15368" max="15368" width="8.3984375" customWidth="1"/>
    <col min="15617" max="15617" width="22" customWidth="1"/>
    <col min="15618" max="15618" width="17.3984375" customWidth="1"/>
    <col min="15619" max="15619" width="16.69921875" customWidth="1"/>
    <col min="15620" max="15620" width="14.09765625" customWidth="1"/>
    <col min="15621" max="15621" width="9.59765625" customWidth="1"/>
    <col min="15622" max="15622" width="8.3984375" customWidth="1"/>
    <col min="15623" max="15623" width="8.69921875" customWidth="1"/>
    <col min="15624" max="15624" width="8.3984375" customWidth="1"/>
    <col min="15873" max="15873" width="22" customWidth="1"/>
    <col min="15874" max="15874" width="17.3984375" customWidth="1"/>
    <col min="15875" max="15875" width="16.69921875" customWidth="1"/>
    <col min="15876" max="15876" width="14.09765625" customWidth="1"/>
    <col min="15877" max="15877" width="9.59765625" customWidth="1"/>
    <col min="15878" max="15878" width="8.3984375" customWidth="1"/>
    <col min="15879" max="15879" width="8.69921875" customWidth="1"/>
    <col min="15880" max="15880" width="8.3984375" customWidth="1"/>
    <col min="16129" max="16129" width="22" customWidth="1"/>
    <col min="16130" max="16130" width="17.3984375" customWidth="1"/>
    <col min="16131" max="16131" width="16.69921875" customWidth="1"/>
    <col min="16132" max="16132" width="14.09765625" customWidth="1"/>
    <col min="16133" max="16133" width="9.59765625" customWidth="1"/>
    <col min="16134" max="16134" width="8.3984375" customWidth="1"/>
    <col min="16135" max="16135" width="8.69921875" customWidth="1"/>
    <col min="16136" max="16136" width="8.3984375" customWidth="1"/>
  </cols>
  <sheetData>
    <row r="1" spans="1:13" ht="27">
      <c r="A1" s="2"/>
      <c r="B1" s="2"/>
      <c r="C1" s="2"/>
      <c r="D1" s="2"/>
      <c r="E1" s="2"/>
      <c r="F1" s="9"/>
      <c r="G1" s="9"/>
      <c r="H1" s="10"/>
      <c r="I1" s="10"/>
      <c r="J1" s="11"/>
      <c r="K1" s="2"/>
      <c r="L1" s="2"/>
      <c r="M1" s="2"/>
    </row>
    <row r="2" spans="1:13" ht="27">
      <c r="A2" s="2"/>
      <c r="B2" s="2"/>
      <c r="C2" s="2"/>
      <c r="D2" s="2"/>
      <c r="E2" s="2"/>
      <c r="F2" s="9"/>
      <c r="G2" s="9"/>
      <c r="H2" s="10"/>
      <c r="I2" s="10"/>
      <c r="J2" s="11"/>
      <c r="K2" s="2"/>
      <c r="L2" s="2"/>
      <c r="M2" s="2"/>
    </row>
    <row r="3" spans="1:13" ht="27">
      <c r="A3" s="2"/>
      <c r="B3" s="2"/>
      <c r="C3" s="2"/>
      <c r="D3" s="2"/>
      <c r="E3" s="2"/>
      <c r="F3" s="9"/>
      <c r="G3" s="9"/>
      <c r="H3" s="10"/>
      <c r="I3" s="10"/>
      <c r="J3" s="11"/>
      <c r="K3" s="2"/>
      <c r="L3" s="2"/>
      <c r="M3" s="2"/>
    </row>
    <row r="4" spans="1:13" ht="24.6">
      <c r="A4" s="2"/>
      <c r="B4" s="2"/>
      <c r="C4" s="2"/>
      <c r="D4" s="2"/>
      <c r="E4" s="2"/>
      <c r="F4" s="9"/>
      <c r="G4" s="9"/>
      <c r="H4" s="9"/>
      <c r="I4" s="2"/>
      <c r="J4" s="2"/>
      <c r="K4" s="2"/>
      <c r="L4" s="2"/>
      <c r="M4" s="2"/>
    </row>
    <row r="5" spans="1:13" ht="24.6">
      <c r="A5" s="2"/>
      <c r="B5" s="2"/>
      <c r="C5" s="2"/>
      <c r="D5" s="2"/>
      <c r="E5" s="2"/>
      <c r="F5" s="9"/>
      <c r="G5" s="9"/>
      <c r="H5" s="9"/>
      <c r="I5" s="2"/>
      <c r="J5" s="2"/>
      <c r="K5" s="2"/>
      <c r="L5" s="2"/>
      <c r="M5" s="2"/>
    </row>
    <row r="6" spans="1:13" ht="21" customHeight="1">
      <c r="B6" s="12"/>
      <c r="C6" s="12"/>
      <c r="D6" s="12"/>
      <c r="E6" s="12"/>
      <c r="F6" s="12"/>
      <c r="G6" s="12"/>
      <c r="H6" s="12"/>
      <c r="I6" s="12"/>
      <c r="J6" s="12"/>
      <c r="K6" s="10"/>
      <c r="L6" s="10"/>
      <c r="M6" s="10"/>
    </row>
    <row r="7" spans="1:13" ht="37.799999999999997">
      <c r="A7" s="1275" t="s">
        <v>25</v>
      </c>
      <c r="B7" s="1275"/>
      <c r="C7" s="1275"/>
      <c r="D7" s="1275"/>
      <c r="E7" s="1275"/>
      <c r="F7" s="1275"/>
      <c r="G7" s="1275"/>
      <c r="H7" s="1275"/>
      <c r="I7" s="1275"/>
      <c r="J7" s="1275"/>
      <c r="K7" s="2"/>
      <c r="L7" s="2"/>
      <c r="M7" s="2"/>
    </row>
    <row r="8" spans="1:13" ht="19.5" customHeight="1">
      <c r="A8" s="12"/>
      <c r="B8" s="12"/>
      <c r="C8" s="12"/>
      <c r="D8" s="12"/>
      <c r="E8" s="12"/>
      <c r="F8" s="12"/>
      <c r="G8" s="12"/>
      <c r="H8" s="12"/>
      <c r="I8" s="12"/>
      <c r="J8" s="12"/>
      <c r="K8" s="2"/>
      <c r="L8" s="2"/>
      <c r="M8" s="2"/>
    </row>
    <row r="9" spans="1:13" ht="32.25" customHeight="1">
      <c r="A9" s="1275" t="s">
        <v>85</v>
      </c>
      <c r="B9" s="1275"/>
      <c r="C9" s="1275"/>
      <c r="D9" s="1275"/>
      <c r="E9" s="1275"/>
      <c r="F9" s="1275"/>
      <c r="G9" s="1275"/>
      <c r="H9" s="1275"/>
      <c r="I9" s="1275"/>
      <c r="J9" s="1275"/>
      <c r="K9" s="2"/>
      <c r="L9" s="2"/>
      <c r="M9" s="2"/>
    </row>
    <row r="10" spans="1:13" ht="42.75" customHeight="1">
      <c r="A10" s="1275"/>
      <c r="B10" s="1275"/>
      <c r="C10" s="1275"/>
      <c r="D10" s="1275"/>
      <c r="E10" s="1275"/>
      <c r="F10" s="1275"/>
      <c r="G10" s="1275"/>
      <c r="H10" s="1275"/>
      <c r="I10" s="1275"/>
      <c r="J10" s="1275"/>
      <c r="K10" s="2"/>
      <c r="L10" s="2"/>
      <c r="M10" s="2"/>
    </row>
    <row r="11" spans="1:13" ht="30.75" customHeight="1">
      <c r="A11" s="13"/>
      <c r="B11" s="13"/>
      <c r="C11" s="13"/>
      <c r="D11" s="13"/>
      <c r="E11" s="13"/>
      <c r="F11" s="13"/>
      <c r="G11" s="13"/>
      <c r="H11" s="13"/>
      <c r="I11" s="13"/>
      <c r="J11" s="2"/>
      <c r="K11" s="2"/>
      <c r="L11" s="2"/>
      <c r="M11" s="2"/>
    </row>
    <row r="12" spans="1:13" ht="21" customHeight="1">
      <c r="A12" s="14"/>
      <c r="B12" s="14"/>
      <c r="C12" s="14"/>
      <c r="D12" s="14"/>
      <c r="E12" s="14"/>
      <c r="F12" s="14"/>
      <c r="G12" s="14"/>
      <c r="H12" s="14"/>
      <c r="I12" s="14"/>
      <c r="J12" s="2"/>
      <c r="K12" s="2"/>
      <c r="L12" s="2"/>
      <c r="M12" s="2"/>
    </row>
    <row r="13" spans="1:13" ht="21" customHeight="1">
      <c r="A13" s="14"/>
      <c r="B13" s="14"/>
      <c r="C13" s="14"/>
      <c r="D13" s="14"/>
      <c r="E13" s="14"/>
      <c r="F13" s="14"/>
      <c r="G13" s="14"/>
      <c r="H13" s="14"/>
      <c r="I13" s="14"/>
      <c r="J13" s="2"/>
      <c r="K13" s="2"/>
      <c r="L13" s="2"/>
      <c r="M13" s="2"/>
    </row>
    <row r="14" spans="1:13" ht="21" customHeight="1">
      <c r="A14" s="14"/>
      <c r="B14" s="14"/>
      <c r="C14" s="14"/>
      <c r="D14" s="14"/>
      <c r="E14" s="14"/>
      <c r="F14" s="14"/>
      <c r="G14" s="14"/>
      <c r="H14" s="14"/>
      <c r="I14" s="14"/>
      <c r="J14" s="2"/>
      <c r="K14" s="2"/>
      <c r="L14" s="2"/>
      <c r="M14" s="2"/>
    </row>
    <row r="15" spans="1:13" ht="21" customHeight="1">
      <c r="A15" s="14"/>
      <c r="B15" s="14"/>
      <c r="C15" s="14"/>
      <c r="D15" s="14"/>
      <c r="E15" s="14"/>
      <c r="F15" s="14"/>
      <c r="G15" s="14"/>
      <c r="H15" s="14"/>
      <c r="I15" s="14"/>
      <c r="J15" s="2"/>
      <c r="K15" s="2"/>
      <c r="L15" s="2"/>
      <c r="M15" s="2"/>
    </row>
    <row r="16" spans="1:13" ht="21" customHeight="1">
      <c r="A16" s="14"/>
      <c r="B16" s="14"/>
      <c r="C16" s="14"/>
      <c r="D16" s="14"/>
      <c r="E16" s="14"/>
      <c r="F16" s="14"/>
      <c r="G16" s="14"/>
      <c r="H16" s="14"/>
      <c r="I16" s="14"/>
      <c r="J16" s="2"/>
      <c r="K16" s="2"/>
      <c r="L16" s="2"/>
      <c r="M16" s="2"/>
    </row>
    <row r="17" spans="1:13" ht="21" customHeight="1">
      <c r="A17" s="14"/>
      <c r="B17" s="14"/>
      <c r="C17" s="14"/>
      <c r="D17" s="14"/>
      <c r="E17" s="14"/>
      <c r="F17" s="14"/>
      <c r="G17" s="14"/>
      <c r="H17" s="14"/>
      <c r="I17" s="14"/>
      <c r="J17" s="2"/>
      <c r="K17" s="2"/>
      <c r="L17" s="2"/>
      <c r="M17" s="2"/>
    </row>
    <row r="18" spans="1:13" ht="21" customHeight="1">
      <c r="A18" s="14"/>
      <c r="B18" s="14"/>
      <c r="C18" s="14"/>
      <c r="D18" s="14"/>
      <c r="E18" s="14"/>
      <c r="F18" s="14"/>
      <c r="G18" s="14"/>
      <c r="H18" s="14"/>
      <c r="I18" s="14"/>
      <c r="J18" s="2"/>
      <c r="K18" s="2"/>
      <c r="L18" s="2"/>
      <c r="M18" s="2"/>
    </row>
    <row r="19" spans="1:13" ht="21" customHeight="1">
      <c r="A19" s="14"/>
      <c r="B19" s="14"/>
      <c r="C19" s="14"/>
      <c r="D19" s="14"/>
      <c r="E19" s="14"/>
      <c r="F19" s="14"/>
      <c r="G19" s="14"/>
      <c r="H19" s="14"/>
      <c r="I19" s="14"/>
      <c r="J19" s="2"/>
      <c r="K19" s="2"/>
      <c r="L19" s="2"/>
      <c r="M19" s="2"/>
    </row>
    <row r="20" spans="1:13" ht="21" customHeight="1">
      <c r="A20" s="14"/>
      <c r="B20" s="14"/>
      <c r="C20" s="14"/>
      <c r="D20" s="14"/>
      <c r="E20" s="14"/>
      <c r="F20" s="14"/>
      <c r="G20" s="14"/>
      <c r="H20" s="14"/>
      <c r="I20" s="14"/>
      <c r="J20" s="2"/>
      <c r="K20" s="2"/>
      <c r="L20" s="2"/>
      <c r="M20" s="2"/>
    </row>
    <row r="21" spans="1:13" ht="21" customHeight="1">
      <c r="A21" s="14"/>
      <c r="B21" s="14"/>
      <c r="C21" s="14"/>
      <c r="D21" s="14"/>
      <c r="E21" s="14"/>
      <c r="F21" s="14"/>
      <c r="G21" s="14"/>
      <c r="H21" s="14"/>
      <c r="I21" s="14"/>
      <c r="J21" s="2"/>
      <c r="K21" s="2"/>
      <c r="L21" s="2"/>
      <c r="M21" s="2"/>
    </row>
    <row r="22" spans="1:13" ht="21" customHeight="1">
      <c r="A22" s="14"/>
      <c r="B22" s="14"/>
      <c r="C22" s="14"/>
      <c r="D22" s="14"/>
      <c r="E22" s="14"/>
      <c r="F22" s="14"/>
      <c r="G22" s="14"/>
      <c r="H22" s="14"/>
      <c r="I22" s="14"/>
      <c r="J22" s="2"/>
      <c r="K22" s="2"/>
      <c r="L22" s="2"/>
      <c r="M22" s="2"/>
    </row>
    <row r="23" spans="1:13" ht="24.6">
      <c r="A23" s="2"/>
      <c r="B23" s="2"/>
      <c r="C23" s="2"/>
      <c r="D23" s="2"/>
      <c r="E23" s="2"/>
      <c r="F23" s="9"/>
      <c r="G23" s="9"/>
      <c r="H23" s="9"/>
      <c r="I23" s="2"/>
      <c r="J23" s="2"/>
      <c r="K23" s="2"/>
      <c r="L23" s="2"/>
      <c r="M23" s="2"/>
    </row>
    <row r="24" spans="1:13" ht="24.6">
      <c r="A24" s="2"/>
      <c r="B24" s="2"/>
      <c r="C24" s="2"/>
      <c r="D24" s="2"/>
      <c r="E24" s="2"/>
      <c r="F24" s="9"/>
      <c r="G24" s="9"/>
      <c r="H24" s="9"/>
      <c r="I24" s="2"/>
      <c r="J24" s="2"/>
      <c r="K24" s="2"/>
      <c r="L24" s="2"/>
      <c r="M24" s="2"/>
    </row>
    <row r="25" spans="1:13" ht="24.6">
      <c r="A25" s="2"/>
      <c r="B25" s="2"/>
      <c r="C25" s="2"/>
      <c r="D25" s="2"/>
      <c r="E25" s="2"/>
      <c r="F25" s="9"/>
      <c r="G25" s="9"/>
      <c r="H25" s="9"/>
      <c r="I25" s="2"/>
      <c r="J25" s="2"/>
      <c r="K25" s="2"/>
      <c r="L25" s="2"/>
      <c r="M25" s="2"/>
    </row>
    <row r="26" spans="1:13" ht="24.6">
      <c r="A26" s="2"/>
      <c r="B26" s="2"/>
      <c r="C26" s="2"/>
      <c r="D26" s="2"/>
      <c r="E26" s="2"/>
      <c r="F26" s="9"/>
      <c r="G26" s="9"/>
      <c r="H26" s="9"/>
      <c r="I26" s="2"/>
      <c r="J26" s="2"/>
      <c r="K26" s="2"/>
      <c r="L26" s="2"/>
      <c r="M26" s="2"/>
    </row>
    <row r="27" spans="1:13" ht="24.6">
      <c r="A27" s="2"/>
      <c r="B27" s="2"/>
      <c r="C27" s="2"/>
      <c r="D27" s="2"/>
      <c r="E27" s="2"/>
      <c r="F27" s="9"/>
      <c r="G27" s="9"/>
      <c r="H27" s="9"/>
      <c r="I27" s="2"/>
      <c r="J27" s="2"/>
      <c r="K27" s="2"/>
      <c r="L27" s="2"/>
      <c r="M27" s="2"/>
    </row>
    <row r="28" spans="1:13" ht="24.6">
      <c r="A28" s="2"/>
      <c r="B28" s="2"/>
      <c r="C28" s="2"/>
      <c r="D28" s="2"/>
      <c r="E28" s="2"/>
      <c r="F28" s="9"/>
      <c r="G28" s="9"/>
      <c r="H28" s="9"/>
      <c r="I28" s="2"/>
      <c r="J28" s="2"/>
      <c r="K28" s="2"/>
      <c r="L28" s="2"/>
      <c r="M28" s="2"/>
    </row>
    <row r="29" spans="1:13" ht="24.6">
      <c r="A29" s="2"/>
      <c r="B29" s="2"/>
      <c r="C29" s="2"/>
      <c r="D29" s="2"/>
      <c r="E29" s="2"/>
      <c r="F29" s="9"/>
      <c r="G29" s="9"/>
      <c r="H29" s="9"/>
      <c r="I29" s="2"/>
      <c r="J29" s="2"/>
      <c r="K29" s="2"/>
      <c r="L29" s="2"/>
      <c r="M29" s="2"/>
    </row>
    <row r="30" spans="1:13" ht="24.6">
      <c r="A30" s="2"/>
      <c r="B30" s="2"/>
      <c r="C30" s="2"/>
      <c r="D30" s="2"/>
      <c r="E30" s="2"/>
      <c r="F30" s="9"/>
      <c r="G30" s="9"/>
      <c r="H30" s="9"/>
      <c r="I30" s="2"/>
      <c r="J30" s="2"/>
      <c r="K30" s="2"/>
      <c r="L30" s="2"/>
      <c r="M30" s="2"/>
    </row>
    <row r="31" spans="1:13" ht="24.6">
      <c r="A31" s="2"/>
      <c r="B31" s="2"/>
      <c r="C31" s="2"/>
      <c r="D31" s="2"/>
      <c r="E31" s="2"/>
      <c r="F31" s="9"/>
      <c r="G31" s="9"/>
      <c r="H31" s="9"/>
      <c r="I31" s="2"/>
      <c r="J31" s="2"/>
      <c r="K31" s="2"/>
      <c r="L31" s="2"/>
      <c r="M31" s="2"/>
    </row>
    <row r="32" spans="1:13" ht="24.6">
      <c r="A32" s="2"/>
      <c r="B32" s="2"/>
      <c r="C32" s="2"/>
      <c r="D32" s="2"/>
      <c r="E32" s="2"/>
      <c r="F32" s="9"/>
      <c r="G32" s="9"/>
      <c r="H32" s="9"/>
      <c r="I32" s="2"/>
      <c r="J32" s="2"/>
      <c r="K32" s="2"/>
      <c r="L32" s="2"/>
      <c r="M32" s="2"/>
    </row>
    <row r="33" spans="1:13" ht="24.6">
      <c r="A33" s="2"/>
      <c r="B33" s="2"/>
      <c r="C33" s="2"/>
      <c r="D33" s="2"/>
      <c r="E33" s="2"/>
      <c r="F33" s="9"/>
      <c r="G33" s="9"/>
      <c r="H33" s="9"/>
      <c r="I33" s="2"/>
      <c r="J33" s="2"/>
      <c r="K33" s="2"/>
      <c r="L33" s="2"/>
      <c r="M33" s="2"/>
    </row>
    <row r="34" spans="1:13" ht="24.6">
      <c r="A34" s="2"/>
      <c r="B34" s="2"/>
      <c r="C34" s="2"/>
      <c r="D34" s="2"/>
      <c r="E34" s="2"/>
      <c r="F34" s="9"/>
      <c r="G34" s="9"/>
      <c r="H34" s="9"/>
      <c r="I34" s="2"/>
      <c r="J34" s="2"/>
      <c r="K34" s="2"/>
      <c r="L34" s="2"/>
      <c r="M34" s="2"/>
    </row>
  </sheetData>
  <mergeCells count="2">
    <mergeCell ref="A7:J7"/>
    <mergeCell ref="A9:J10"/>
  </mergeCells>
  <pageMargins left="0.70866141732283472" right="0.70866141732283472" top="0.74803149606299213" bottom="0.74803149606299213" header="0.31496062992125984" footer="0.31496062992125984"/>
  <pageSetup paperSize="9" firstPageNumber="14" orientation="landscape" r:id="rId1"/>
  <headerFooter>
    <oddFooter xml:space="preserve">&amp;C14
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V103"/>
  <sheetViews>
    <sheetView view="pageLayout" zoomScale="66" zoomScaleNormal="69" zoomScaleSheetLayoutView="100" zoomScalePageLayoutView="66" workbookViewId="0">
      <selection activeCell="P51" sqref="N51:P52"/>
    </sheetView>
  </sheetViews>
  <sheetFormatPr defaultColWidth="9.09765625" defaultRowHeight="20.399999999999999"/>
  <cols>
    <col min="1" max="1" width="14.796875" style="101" customWidth="1"/>
    <col min="2" max="2" width="21.3984375" style="101" customWidth="1"/>
    <col min="3" max="3" width="19.5" style="101" customWidth="1"/>
    <col min="4" max="4" width="10.19921875" style="152" customWidth="1"/>
    <col min="5" max="5" width="6.5" style="101" customWidth="1"/>
    <col min="6" max="6" width="6.59765625" style="101" customWidth="1"/>
    <col min="7" max="7" width="6.296875" style="101" customWidth="1"/>
    <col min="8" max="8" width="10.3984375" style="101" customWidth="1"/>
    <col min="9" max="9" width="10.19921875" style="152" customWidth="1"/>
    <col min="10" max="10" width="10.19921875" style="589" customWidth="1"/>
    <col min="11" max="11" width="8" style="574" customWidth="1"/>
    <col min="12" max="12" width="9.3984375" style="574" customWidth="1"/>
    <col min="13" max="14" width="7.69921875" style="574" customWidth="1"/>
    <col min="15" max="15" width="8" style="574" customWidth="1"/>
    <col min="16" max="16" width="10.8984375" style="150" customWidth="1"/>
    <col min="17" max="17" width="0.796875" style="101" customWidth="1"/>
    <col min="18" max="18" width="1.69921875" style="101" hidden="1" customWidth="1"/>
    <col min="19" max="19" width="9.09765625" style="429" hidden="1" customWidth="1"/>
    <col min="20" max="20" width="9.09765625" style="101" hidden="1" customWidth="1"/>
    <col min="21" max="21" width="9.09765625" style="429" hidden="1" customWidth="1"/>
    <col min="22" max="22" width="0.796875" style="101" customWidth="1"/>
    <col min="23" max="16384" width="9.09765625" style="101"/>
  </cols>
  <sheetData>
    <row r="1" spans="1:21" ht="24.6">
      <c r="A1" s="1" t="str">
        <f>'(แบบฟอร์ม) ยุทธ 4'!A1</f>
        <v xml:space="preserve">แผนปฏิบัติการ (Action Plan) 
   ประจำปีงบประมาณ พ.ศ.2561 </v>
      </c>
      <c r="B1" s="2"/>
      <c r="C1" s="2"/>
      <c r="D1" s="16"/>
      <c r="E1" s="16"/>
      <c r="F1" s="16"/>
      <c r="G1" s="16"/>
      <c r="H1" s="16"/>
      <c r="I1" s="16"/>
      <c r="J1" s="562"/>
      <c r="K1" s="562"/>
      <c r="L1" s="562"/>
      <c r="M1" s="562"/>
      <c r="N1" s="562"/>
      <c r="O1" s="562"/>
      <c r="P1" s="149"/>
    </row>
    <row r="2" spans="1:21" ht="24.6">
      <c r="A2" s="1" t="str">
        <f>ตาราง!A2</f>
        <v>(ตามแผนยุทธศาสตร์มหาวิทยาลัยเกษตรศาสตร์ ระยะ4 ปี พ.ศ.2561-2565)</v>
      </c>
      <c r="B2" s="2"/>
      <c r="C2" s="2"/>
      <c r="D2" s="16"/>
      <c r="E2" s="16"/>
      <c r="F2" s="16"/>
      <c r="G2" s="16"/>
      <c r="H2" s="16"/>
      <c r="I2" s="16"/>
      <c r="J2" s="562"/>
      <c r="K2" s="562"/>
      <c r="L2" s="562"/>
      <c r="M2" s="562"/>
      <c r="N2" s="562"/>
      <c r="O2" s="562"/>
      <c r="P2" s="149"/>
    </row>
    <row r="3" spans="1:21" ht="24.6">
      <c r="A3" s="1" t="s">
        <v>86</v>
      </c>
      <c r="B3" s="1" t="str">
        <f>'[1]3'!A9</f>
        <v xml:space="preserve"> การเพิ่มคุณภาพและประสิทธิภาพการดำเนินงานตามภารกิจ</v>
      </c>
      <c r="C3" s="2"/>
      <c r="D3" s="16"/>
      <c r="E3" s="16"/>
      <c r="F3" s="16"/>
      <c r="G3" s="16"/>
      <c r="H3" s="16"/>
      <c r="I3" s="16"/>
      <c r="J3" s="562"/>
      <c r="K3" s="562"/>
      <c r="L3" s="562"/>
      <c r="M3" s="562"/>
      <c r="N3" s="562"/>
      <c r="O3" s="562"/>
      <c r="P3" s="149"/>
    </row>
    <row r="4" spans="1:21" ht="15.75" hidden="1" customHeight="1">
      <c r="A4" s="1" t="s">
        <v>72</v>
      </c>
      <c r="B4" s="2"/>
      <c r="C4" s="2"/>
      <c r="K4" s="563"/>
      <c r="L4" s="563"/>
      <c r="M4" s="563"/>
      <c r="N4" s="563"/>
      <c r="O4" s="563"/>
    </row>
    <row r="5" spans="1:21" ht="15.75" hidden="1" customHeight="1">
      <c r="A5" s="1" t="s">
        <v>73</v>
      </c>
      <c r="B5" s="2"/>
      <c r="C5" s="2"/>
      <c r="K5" s="563"/>
      <c r="L5" s="563"/>
      <c r="M5" s="563"/>
      <c r="N5" s="563"/>
      <c r="O5" s="563"/>
    </row>
    <row r="6" spans="1:21" ht="44.25" customHeight="1">
      <c r="A6" s="1276" t="s">
        <v>680</v>
      </c>
      <c r="B6" s="1276" t="s">
        <v>1</v>
      </c>
      <c r="C6" s="1276" t="s">
        <v>391</v>
      </c>
      <c r="D6" s="1276" t="s">
        <v>87</v>
      </c>
      <c r="E6" s="1288" t="s">
        <v>81</v>
      </c>
      <c r="F6" s="1294"/>
      <c r="G6" s="1294"/>
      <c r="H6" s="1289"/>
      <c r="I6" s="1276" t="s">
        <v>610</v>
      </c>
      <c r="J6" s="1302" t="s">
        <v>682</v>
      </c>
      <c r="K6" s="1295" t="s">
        <v>80</v>
      </c>
      <c r="L6" s="1296"/>
      <c r="M6" s="1297"/>
      <c r="N6" s="1298" t="s">
        <v>82</v>
      </c>
      <c r="O6" s="1299"/>
      <c r="P6" s="1307" t="s">
        <v>23</v>
      </c>
      <c r="S6" s="429" t="s">
        <v>648</v>
      </c>
      <c r="U6" s="429" t="s">
        <v>649</v>
      </c>
    </row>
    <row r="7" spans="1:21" ht="24.6" customHeight="1">
      <c r="A7" s="1277"/>
      <c r="B7" s="1277"/>
      <c r="C7" s="1277"/>
      <c r="D7" s="1277"/>
      <c r="E7" s="1288" t="s">
        <v>19</v>
      </c>
      <c r="F7" s="1289"/>
      <c r="G7" s="1288" t="s">
        <v>20</v>
      </c>
      <c r="H7" s="1289"/>
      <c r="I7" s="1277"/>
      <c r="J7" s="1303"/>
      <c r="K7" s="1290" t="s">
        <v>63</v>
      </c>
      <c r="L7" s="1290" t="s">
        <v>70</v>
      </c>
      <c r="M7" s="1290" t="s">
        <v>71</v>
      </c>
      <c r="N7" s="1300"/>
      <c r="O7" s="1301"/>
      <c r="P7" s="1308"/>
    </row>
    <row r="8" spans="1:21" ht="30" customHeight="1">
      <c r="A8" s="1278"/>
      <c r="B8" s="1278"/>
      <c r="C8" s="1278"/>
      <c r="D8" s="1278"/>
      <c r="E8" s="369" t="s">
        <v>2</v>
      </c>
      <c r="F8" s="369" t="s">
        <v>3</v>
      </c>
      <c r="G8" s="369" t="s">
        <v>2</v>
      </c>
      <c r="H8" s="369" t="s">
        <v>3</v>
      </c>
      <c r="I8" s="1278"/>
      <c r="J8" s="1304"/>
      <c r="K8" s="1291"/>
      <c r="L8" s="1291"/>
      <c r="M8" s="1291"/>
      <c r="N8" s="487" t="s">
        <v>2</v>
      </c>
      <c r="O8" s="600" t="s">
        <v>3</v>
      </c>
      <c r="P8" s="1309"/>
    </row>
    <row r="9" spans="1:21" ht="24" customHeight="1">
      <c r="A9" s="1286" t="s">
        <v>115</v>
      </c>
      <c r="B9" s="1287"/>
      <c r="C9" s="1287"/>
      <c r="D9" s="370"/>
      <c r="E9" s="370"/>
      <c r="F9" s="370"/>
      <c r="G9" s="370"/>
      <c r="H9" s="370"/>
      <c r="I9" s="418"/>
      <c r="J9" s="590"/>
      <c r="K9" s="590"/>
      <c r="L9" s="590"/>
      <c r="M9" s="590"/>
      <c r="N9" s="590"/>
      <c r="O9" s="590"/>
      <c r="P9" s="151"/>
    </row>
    <row r="10" spans="1:21" ht="24.6">
      <c r="A10" s="371" t="s">
        <v>88</v>
      </c>
      <c r="B10" s="122"/>
      <c r="C10" s="122"/>
      <c r="D10" s="123"/>
      <c r="E10" s="6"/>
      <c r="F10" s="6"/>
      <c r="G10" s="6"/>
      <c r="H10" s="6"/>
      <c r="I10" s="6"/>
      <c r="J10" s="520"/>
      <c r="K10" s="591"/>
      <c r="L10" s="591"/>
      <c r="M10" s="591"/>
      <c r="N10" s="591"/>
      <c r="O10" s="591"/>
      <c r="P10" s="124"/>
    </row>
    <row r="11" spans="1:21" ht="26.25" customHeight="1">
      <c r="A11" s="1273" t="s">
        <v>116</v>
      </c>
      <c r="B11" s="1274"/>
      <c r="C11" s="236"/>
      <c r="D11" s="180"/>
      <c r="E11" s="5"/>
      <c r="F11" s="5"/>
      <c r="G11" s="5"/>
      <c r="H11" s="5"/>
      <c r="I11" s="5"/>
      <c r="J11" s="531"/>
      <c r="K11" s="592"/>
      <c r="L11" s="592"/>
      <c r="M11" s="592"/>
      <c r="N11" s="592"/>
      <c r="O11" s="592"/>
      <c r="P11" s="181"/>
    </row>
    <row r="12" spans="1:21" ht="27.75" customHeight="1">
      <c r="A12" s="182" t="s">
        <v>112</v>
      </c>
      <c r="B12" s="129"/>
      <c r="C12" s="129"/>
      <c r="D12" s="183"/>
      <c r="E12" s="237"/>
      <c r="F12" s="5"/>
      <c r="G12" s="5"/>
      <c r="H12" s="5"/>
      <c r="I12" s="495"/>
      <c r="J12" s="593"/>
      <c r="K12" s="592"/>
      <c r="L12" s="592"/>
      <c r="M12" s="592"/>
      <c r="N12" s="592"/>
      <c r="O12" s="592"/>
      <c r="P12" s="181"/>
      <c r="T12" s="126"/>
    </row>
    <row r="13" spans="1:21" ht="96.75" customHeight="1">
      <c r="A13" s="59"/>
      <c r="B13" s="77" t="s">
        <v>467</v>
      </c>
      <c r="C13" s="17" t="s">
        <v>162</v>
      </c>
      <c r="D13" s="4" t="s">
        <v>163</v>
      </c>
      <c r="E13" s="4"/>
      <c r="F13" s="4"/>
      <c r="G13" s="4"/>
      <c r="H13" s="4"/>
      <c r="I13" s="4" t="s">
        <v>64</v>
      </c>
      <c r="J13" s="509"/>
      <c r="K13" s="565"/>
      <c r="L13" s="585"/>
      <c r="M13" s="585"/>
      <c r="N13" s="585"/>
      <c r="O13" s="585"/>
      <c r="P13" s="132" t="s">
        <v>4</v>
      </c>
      <c r="S13" s="429">
        <v>1</v>
      </c>
      <c r="T13" s="126"/>
      <c r="U13" s="429">
        <v>0</v>
      </c>
    </row>
    <row r="14" spans="1:21" ht="123" customHeight="1">
      <c r="A14" s="59"/>
      <c r="B14" s="44" t="s">
        <v>417</v>
      </c>
      <c r="C14" s="105" t="s">
        <v>171</v>
      </c>
      <c r="D14" s="18" t="s">
        <v>172</v>
      </c>
      <c r="E14" s="18"/>
      <c r="F14" s="18"/>
      <c r="G14" s="18"/>
      <c r="H14" s="18"/>
      <c r="I14" s="18" t="s">
        <v>64</v>
      </c>
      <c r="J14" s="509"/>
      <c r="K14" s="565"/>
      <c r="L14" s="591"/>
      <c r="M14" s="594"/>
      <c r="N14" s="591"/>
      <c r="O14" s="591"/>
      <c r="P14" s="132" t="s">
        <v>4</v>
      </c>
      <c r="S14" s="429">
        <v>1</v>
      </c>
      <c r="T14" s="126"/>
      <c r="U14" s="429">
        <v>0</v>
      </c>
    </row>
    <row r="15" spans="1:21" ht="76.5" customHeight="1">
      <c r="A15" s="59"/>
      <c r="B15" s="378" t="s">
        <v>403</v>
      </c>
      <c r="C15" s="17" t="s">
        <v>173</v>
      </c>
      <c r="D15" s="4" t="s">
        <v>163</v>
      </c>
      <c r="E15" s="4"/>
      <c r="F15" s="4"/>
      <c r="G15" s="4"/>
      <c r="H15" s="4"/>
      <c r="I15" s="4" t="s">
        <v>596</v>
      </c>
      <c r="J15" s="509"/>
      <c r="K15" s="594"/>
      <c r="L15" s="594"/>
      <c r="M15" s="565"/>
      <c r="N15" s="594"/>
      <c r="O15" s="594"/>
      <c r="P15" s="132" t="s">
        <v>4</v>
      </c>
      <c r="S15" s="429">
        <v>0</v>
      </c>
      <c r="T15" s="126"/>
      <c r="U15" s="429">
        <v>1</v>
      </c>
    </row>
    <row r="16" spans="1:21" ht="111.6" customHeight="1">
      <c r="A16" s="119"/>
      <c r="B16" s="437" t="s">
        <v>489</v>
      </c>
      <c r="C16" s="17" t="s">
        <v>174</v>
      </c>
      <c r="D16" s="4" t="s">
        <v>163</v>
      </c>
      <c r="E16" s="4"/>
      <c r="F16" s="4"/>
      <c r="G16" s="4"/>
      <c r="H16" s="4"/>
      <c r="I16" s="4" t="s">
        <v>64</v>
      </c>
      <c r="J16" s="509"/>
      <c r="K16" s="565"/>
      <c r="L16" s="595"/>
      <c r="M16" s="595"/>
      <c r="N16" s="595"/>
      <c r="O16" s="595"/>
      <c r="P16" s="3" t="s">
        <v>4</v>
      </c>
      <c r="S16" s="429">
        <v>1</v>
      </c>
      <c r="T16" s="126"/>
    </row>
    <row r="17" spans="1:22" ht="126" customHeight="1">
      <c r="A17" s="59"/>
      <c r="B17" s="437" t="s">
        <v>490</v>
      </c>
      <c r="C17" s="17" t="s">
        <v>413</v>
      </c>
      <c r="D17" s="4" t="s">
        <v>163</v>
      </c>
      <c r="E17" s="5"/>
      <c r="F17" s="5"/>
      <c r="G17" s="5"/>
      <c r="H17" s="5"/>
      <c r="I17" s="5" t="s">
        <v>64</v>
      </c>
      <c r="J17" s="523"/>
      <c r="K17" s="565"/>
      <c r="L17" s="592"/>
      <c r="M17" s="592"/>
      <c r="N17" s="592"/>
      <c r="O17" s="592"/>
      <c r="P17" s="132" t="s">
        <v>4</v>
      </c>
      <c r="S17" s="429">
        <v>1</v>
      </c>
      <c r="T17" s="126"/>
    </row>
    <row r="18" spans="1:22" ht="128.4" customHeight="1">
      <c r="A18" s="7"/>
      <c r="B18" s="44" t="s">
        <v>404</v>
      </c>
      <c r="C18" s="105" t="s">
        <v>175</v>
      </c>
      <c r="D18" s="18" t="s">
        <v>163</v>
      </c>
      <c r="E18" s="18"/>
      <c r="F18" s="18"/>
      <c r="G18" s="18"/>
      <c r="H18" s="18"/>
      <c r="I18" s="18" t="s">
        <v>64</v>
      </c>
      <c r="J18" s="509"/>
      <c r="K18" s="565"/>
      <c r="L18" s="594"/>
      <c r="M18" s="594"/>
      <c r="N18" s="594"/>
      <c r="O18" s="594"/>
      <c r="P18" s="132" t="s">
        <v>4</v>
      </c>
      <c r="S18" s="429">
        <v>1</v>
      </c>
      <c r="T18" s="127">
        <f>SUM(S13:S18)</f>
        <v>5</v>
      </c>
      <c r="V18" s="128">
        <f>SUM(U13:U18)</f>
        <v>1</v>
      </c>
    </row>
    <row r="19" spans="1:22" ht="32.4" customHeight="1">
      <c r="A19" s="48" t="s">
        <v>111</v>
      </c>
      <c r="B19" s="117"/>
      <c r="C19" s="117"/>
      <c r="D19" s="6"/>
      <c r="E19" s="234"/>
      <c r="F19" s="6"/>
      <c r="G19" s="6"/>
      <c r="H19" s="6"/>
      <c r="I19" s="234"/>
      <c r="J19" s="536"/>
      <c r="K19" s="591"/>
      <c r="L19" s="591"/>
      <c r="M19" s="591"/>
      <c r="N19" s="591"/>
      <c r="O19" s="591"/>
      <c r="P19" s="124"/>
      <c r="T19" s="126"/>
    </row>
    <row r="20" spans="1:22" ht="52.8" customHeight="1">
      <c r="A20" s="120"/>
      <c r="B20" s="375" t="s">
        <v>396</v>
      </c>
      <c r="C20" s="65" t="s">
        <v>205</v>
      </c>
      <c r="D20" s="377" t="s">
        <v>48</v>
      </c>
      <c r="E20" s="377"/>
      <c r="F20" s="377"/>
      <c r="G20" s="130"/>
      <c r="H20" s="98">
        <v>5800000</v>
      </c>
      <c r="I20" s="415" t="s">
        <v>64</v>
      </c>
      <c r="J20" s="510"/>
      <c r="K20" s="565"/>
      <c r="L20" s="596"/>
      <c r="M20" s="596"/>
      <c r="N20" s="596"/>
      <c r="O20" s="596"/>
      <c r="P20" s="375" t="s">
        <v>7</v>
      </c>
      <c r="S20" s="429">
        <v>1</v>
      </c>
      <c r="T20" s="126"/>
      <c r="U20" s="429">
        <v>0</v>
      </c>
    </row>
    <row r="21" spans="1:22" ht="73.8" customHeight="1">
      <c r="A21" s="120"/>
      <c r="B21" s="375" t="s">
        <v>397</v>
      </c>
      <c r="C21" s="65" t="s">
        <v>399</v>
      </c>
      <c r="D21" s="377" t="s">
        <v>30</v>
      </c>
      <c r="E21" s="377"/>
      <c r="F21" s="377"/>
      <c r="G21" s="377"/>
      <c r="H21" s="377"/>
      <c r="I21" s="415" t="s">
        <v>64</v>
      </c>
      <c r="J21" s="510"/>
      <c r="K21" s="565"/>
      <c r="L21" s="597"/>
      <c r="M21" s="597"/>
      <c r="N21" s="597"/>
      <c r="O21" s="597"/>
      <c r="P21" s="374" t="s">
        <v>7</v>
      </c>
      <c r="S21" s="429">
        <v>1</v>
      </c>
      <c r="T21" s="126"/>
      <c r="U21" s="429">
        <v>0</v>
      </c>
    </row>
    <row r="22" spans="1:22" ht="150" customHeight="1">
      <c r="A22" s="7"/>
      <c r="B22" s="38" t="s">
        <v>398</v>
      </c>
      <c r="C22" s="37" t="s">
        <v>400</v>
      </c>
      <c r="D22" s="71" t="s">
        <v>33</v>
      </c>
      <c r="E22" s="71"/>
      <c r="F22" s="71"/>
      <c r="G22" s="71"/>
      <c r="H22" s="71"/>
      <c r="I22" s="37" t="s">
        <v>650</v>
      </c>
      <c r="J22" s="527"/>
      <c r="K22" s="565"/>
      <c r="L22" s="596"/>
      <c r="M22" s="596"/>
      <c r="N22" s="596"/>
      <c r="O22" s="596"/>
      <c r="P22" s="609" t="s">
        <v>7</v>
      </c>
      <c r="S22" s="429">
        <v>1</v>
      </c>
      <c r="T22" s="126"/>
      <c r="U22" s="429">
        <v>0</v>
      </c>
    </row>
    <row r="23" spans="1:22" ht="103.2" customHeight="1">
      <c r="A23" s="48"/>
      <c r="B23" s="38" t="s">
        <v>398</v>
      </c>
      <c r="C23" s="65" t="s">
        <v>401</v>
      </c>
      <c r="D23" s="377" t="s">
        <v>33</v>
      </c>
      <c r="E23" s="4"/>
      <c r="F23" s="4"/>
      <c r="G23" s="4"/>
      <c r="H23" s="4"/>
      <c r="I23" s="1281" t="s">
        <v>650</v>
      </c>
      <c r="J23" s="507"/>
      <c r="K23" s="565"/>
      <c r="L23" s="595"/>
      <c r="M23" s="595"/>
      <c r="N23" s="595"/>
      <c r="O23" s="595"/>
      <c r="P23" s="435" t="s">
        <v>7</v>
      </c>
      <c r="S23" s="429">
        <v>1</v>
      </c>
      <c r="T23" s="126"/>
      <c r="U23" s="429">
        <v>0</v>
      </c>
    </row>
    <row r="24" spans="1:22" ht="103.8" customHeight="1">
      <c r="A24" s="120"/>
      <c r="B24" s="38" t="s">
        <v>398</v>
      </c>
      <c r="C24" s="375" t="s">
        <v>402</v>
      </c>
      <c r="D24" s="377" t="s">
        <v>33</v>
      </c>
      <c r="E24" s="4"/>
      <c r="F24" s="4"/>
      <c r="G24" s="4"/>
      <c r="H24" s="4"/>
      <c r="I24" s="1282"/>
      <c r="J24" s="510"/>
      <c r="K24" s="565"/>
      <c r="L24" s="595"/>
      <c r="M24" s="595"/>
      <c r="N24" s="595"/>
      <c r="O24" s="595"/>
      <c r="P24" s="614" t="s">
        <v>7</v>
      </c>
      <c r="S24" s="429">
        <v>1</v>
      </c>
      <c r="T24" s="126"/>
      <c r="U24" s="429">
        <v>0</v>
      </c>
    </row>
    <row r="25" spans="1:22" ht="97.8" customHeight="1">
      <c r="A25" s="120"/>
      <c r="B25" s="378" t="s">
        <v>405</v>
      </c>
      <c r="C25" s="17" t="s">
        <v>176</v>
      </c>
      <c r="D25" s="4" t="s">
        <v>67</v>
      </c>
      <c r="E25" s="4"/>
      <c r="F25" s="4"/>
      <c r="G25" s="4"/>
      <c r="H25" s="4"/>
      <c r="I25" s="4" t="s">
        <v>64</v>
      </c>
      <c r="J25" s="509"/>
      <c r="K25" s="565"/>
      <c r="L25" s="595"/>
      <c r="M25" s="595"/>
      <c r="N25" s="595"/>
      <c r="O25" s="595"/>
      <c r="P25" s="117" t="s">
        <v>4</v>
      </c>
      <c r="S25" s="429">
        <v>1</v>
      </c>
      <c r="T25" s="126"/>
      <c r="U25" s="429">
        <v>0</v>
      </c>
    </row>
    <row r="26" spans="1:22" ht="50.4" customHeight="1">
      <c r="A26" s="120"/>
      <c r="B26" s="378" t="s">
        <v>525</v>
      </c>
      <c r="C26" s="17" t="s">
        <v>176</v>
      </c>
      <c r="D26" s="4" t="s">
        <v>44</v>
      </c>
      <c r="E26" s="5"/>
      <c r="F26" s="5"/>
      <c r="G26" s="5"/>
      <c r="H26" s="5"/>
      <c r="I26" s="4" t="s">
        <v>64</v>
      </c>
      <c r="J26" s="509"/>
      <c r="K26" s="565"/>
      <c r="L26" s="595"/>
      <c r="M26" s="595"/>
      <c r="N26" s="595"/>
      <c r="O26" s="595"/>
      <c r="P26" s="117" t="s">
        <v>4</v>
      </c>
      <c r="S26" s="429">
        <v>1</v>
      </c>
      <c r="T26" s="126"/>
    </row>
    <row r="27" spans="1:22" ht="85.2" customHeight="1">
      <c r="A27" s="120"/>
      <c r="B27" s="378" t="s">
        <v>406</v>
      </c>
      <c r="C27" s="17" t="s">
        <v>176</v>
      </c>
      <c r="D27" s="4" t="s">
        <v>177</v>
      </c>
      <c r="E27" s="18"/>
      <c r="F27" s="18"/>
      <c r="G27" s="18"/>
      <c r="H27" s="18"/>
      <c r="I27" s="4" t="s">
        <v>64</v>
      </c>
      <c r="J27" s="509"/>
      <c r="K27" s="565"/>
      <c r="L27" s="595"/>
      <c r="M27" s="595"/>
      <c r="N27" s="595"/>
      <c r="O27" s="595"/>
      <c r="P27" s="117" t="s">
        <v>4</v>
      </c>
      <c r="S27" s="429">
        <v>1</v>
      </c>
      <c r="T27" s="126"/>
    </row>
    <row r="28" spans="1:22" ht="101.25" customHeight="1">
      <c r="A28" s="120"/>
      <c r="B28" s="44" t="s">
        <v>407</v>
      </c>
      <c r="C28" s="105" t="s">
        <v>176</v>
      </c>
      <c r="D28" s="18" t="s">
        <v>44</v>
      </c>
      <c r="E28" s="18"/>
      <c r="F28" s="18"/>
      <c r="G28" s="18"/>
      <c r="H28" s="18"/>
      <c r="I28" s="18" t="s">
        <v>177</v>
      </c>
      <c r="J28" s="509"/>
      <c r="K28" s="565"/>
      <c r="L28" s="566"/>
      <c r="M28" s="594"/>
      <c r="N28" s="594"/>
      <c r="O28" s="594"/>
      <c r="P28" s="117" t="s">
        <v>4</v>
      </c>
      <c r="S28" s="429">
        <v>1</v>
      </c>
      <c r="T28" s="126"/>
      <c r="U28" s="429">
        <v>0</v>
      </c>
    </row>
    <row r="29" spans="1:22" ht="72" customHeight="1">
      <c r="A29" s="119"/>
      <c r="B29" s="378" t="s">
        <v>491</v>
      </c>
      <c r="C29" s="17" t="s">
        <v>178</v>
      </c>
      <c r="D29" s="4" t="s">
        <v>52</v>
      </c>
      <c r="E29" s="4"/>
      <c r="F29" s="4"/>
      <c r="G29" s="4"/>
      <c r="H29" s="4"/>
      <c r="I29" s="4" t="s">
        <v>64</v>
      </c>
      <c r="J29" s="509"/>
      <c r="K29" s="565"/>
      <c r="L29" s="595"/>
      <c r="M29" s="595"/>
      <c r="N29" s="595"/>
      <c r="O29" s="595"/>
      <c r="P29" s="60" t="s">
        <v>4</v>
      </c>
      <c r="S29" s="429">
        <v>1</v>
      </c>
      <c r="T29" s="127">
        <f>SUM(S20:S29)</f>
        <v>10</v>
      </c>
      <c r="U29" s="429">
        <v>0</v>
      </c>
      <c r="V29" s="127">
        <f>SUM(U20:U29)</f>
        <v>0</v>
      </c>
    </row>
    <row r="30" spans="1:22" ht="25.2" customHeight="1">
      <c r="A30" s="371" t="s">
        <v>117</v>
      </c>
      <c r="B30" s="178"/>
      <c r="C30" s="184"/>
      <c r="D30" s="123"/>
      <c r="E30" s="6"/>
      <c r="F30" s="6"/>
      <c r="G30" s="6"/>
      <c r="H30" s="6"/>
      <c r="I30" s="123"/>
      <c r="J30" s="520"/>
      <c r="K30" s="591"/>
      <c r="L30" s="591"/>
      <c r="M30" s="591"/>
      <c r="N30" s="591"/>
      <c r="O30" s="591"/>
      <c r="P30" s="124"/>
      <c r="T30" s="131"/>
    </row>
    <row r="31" spans="1:22" ht="28.2" customHeight="1">
      <c r="A31" s="120" t="s">
        <v>112</v>
      </c>
      <c r="B31" s="129"/>
      <c r="C31" s="132"/>
      <c r="D31" s="179"/>
      <c r="E31" s="5"/>
      <c r="F31" s="5"/>
      <c r="G31" s="5"/>
      <c r="H31" s="5"/>
      <c r="I31" s="179"/>
      <c r="J31" s="532"/>
      <c r="K31" s="592"/>
      <c r="L31" s="592"/>
      <c r="M31" s="592"/>
      <c r="N31" s="592"/>
      <c r="O31" s="592"/>
      <c r="P31" s="181"/>
      <c r="T31" s="131"/>
    </row>
    <row r="32" spans="1:22" ht="193.8" customHeight="1">
      <c r="A32" s="176"/>
      <c r="B32" s="378" t="s">
        <v>492</v>
      </c>
      <c r="C32" s="3" t="s">
        <v>179</v>
      </c>
      <c r="D32" s="4" t="s">
        <v>30</v>
      </c>
      <c r="E32" s="4"/>
      <c r="F32" s="4"/>
      <c r="G32" s="4"/>
      <c r="H32" s="4"/>
      <c r="I32" s="4" t="s">
        <v>64</v>
      </c>
      <c r="J32" s="509"/>
      <c r="K32" s="565"/>
      <c r="L32" s="595"/>
      <c r="M32" s="595"/>
      <c r="N32" s="595"/>
      <c r="O32" s="595"/>
      <c r="P32" s="3" t="s">
        <v>4</v>
      </c>
      <c r="S32" s="429">
        <v>1</v>
      </c>
      <c r="T32" s="126">
        <v>1</v>
      </c>
      <c r="U32" s="429">
        <v>0</v>
      </c>
      <c r="V32" s="128">
        <v>1</v>
      </c>
    </row>
    <row r="33" spans="1:22" ht="29.25" customHeight="1">
      <c r="A33" s="1280" t="s">
        <v>118</v>
      </c>
      <c r="B33" s="1279"/>
      <c r="C33" s="122"/>
      <c r="D33" s="123"/>
      <c r="E33" s="6"/>
      <c r="F33" s="6"/>
      <c r="G33" s="6"/>
      <c r="H33" s="6"/>
      <c r="I33" s="6"/>
      <c r="J33" s="519"/>
      <c r="K33" s="591"/>
      <c r="L33" s="591"/>
      <c r="M33" s="591"/>
      <c r="N33" s="591"/>
      <c r="O33" s="591"/>
      <c r="P33" s="124"/>
    </row>
    <row r="34" spans="1:22" ht="29.25" customHeight="1">
      <c r="A34" s="120" t="s">
        <v>112</v>
      </c>
      <c r="B34" s="235"/>
      <c r="C34" s="236"/>
      <c r="D34" s="180"/>
      <c r="E34" s="5"/>
      <c r="F34" s="5"/>
      <c r="G34" s="5"/>
      <c r="H34" s="5"/>
      <c r="I34" s="5"/>
      <c r="J34" s="523"/>
      <c r="K34" s="592"/>
      <c r="L34" s="592"/>
      <c r="M34" s="592"/>
      <c r="N34" s="592"/>
      <c r="O34" s="592"/>
      <c r="P34" s="181"/>
    </row>
    <row r="35" spans="1:22" ht="102.75" customHeight="1">
      <c r="A35" s="120"/>
      <c r="B35" s="3" t="s">
        <v>429</v>
      </c>
      <c r="C35" s="3" t="s">
        <v>180</v>
      </c>
      <c r="D35" s="272" t="s">
        <v>181</v>
      </c>
      <c r="E35" s="4"/>
      <c r="F35" s="4"/>
      <c r="G35" s="4"/>
      <c r="H35" s="4"/>
      <c r="I35" s="272" t="s">
        <v>597</v>
      </c>
      <c r="J35" s="508"/>
      <c r="K35" s="565"/>
      <c r="L35" s="580"/>
      <c r="M35" s="595"/>
      <c r="N35" s="595"/>
      <c r="O35" s="595"/>
      <c r="P35" s="3" t="s">
        <v>4</v>
      </c>
      <c r="S35" s="429">
        <v>1</v>
      </c>
      <c r="T35" s="133"/>
      <c r="U35" s="429">
        <v>0</v>
      </c>
    </row>
    <row r="36" spans="1:22" ht="126" customHeight="1">
      <c r="A36" s="7"/>
      <c r="B36" s="60" t="s">
        <v>408</v>
      </c>
      <c r="C36" s="60" t="s">
        <v>485</v>
      </c>
      <c r="D36" s="18" t="s">
        <v>182</v>
      </c>
      <c r="E36" s="4"/>
      <c r="F36" s="4"/>
      <c r="G36" s="4"/>
      <c r="H36" s="4"/>
      <c r="I36" s="4" t="s">
        <v>598</v>
      </c>
      <c r="J36" s="509"/>
      <c r="K36" s="595"/>
      <c r="L36" s="595"/>
      <c r="M36" s="565"/>
      <c r="N36" s="595"/>
      <c r="O36" s="595"/>
      <c r="P36" s="60" t="s">
        <v>4</v>
      </c>
      <c r="S36" s="429">
        <v>0</v>
      </c>
      <c r="T36" s="133"/>
      <c r="U36" s="429">
        <v>1</v>
      </c>
    </row>
    <row r="37" spans="1:22" ht="149.4" customHeight="1">
      <c r="A37" s="120"/>
      <c r="B37" s="77" t="s">
        <v>409</v>
      </c>
      <c r="C37" s="17" t="s">
        <v>183</v>
      </c>
      <c r="D37" s="4" t="s">
        <v>184</v>
      </c>
      <c r="E37" s="5"/>
      <c r="F37" s="5"/>
      <c r="G37" s="5"/>
      <c r="H37" s="5"/>
      <c r="I37" s="5" t="s">
        <v>64</v>
      </c>
      <c r="J37" s="523"/>
      <c r="K37" s="565" t="s">
        <v>128</v>
      </c>
      <c r="L37" s="592"/>
      <c r="M37" s="594"/>
      <c r="N37" s="592"/>
      <c r="O37" s="592"/>
      <c r="P37" s="60" t="s">
        <v>4</v>
      </c>
      <c r="S37" s="429">
        <v>1</v>
      </c>
      <c r="T37" s="133"/>
      <c r="U37" s="429">
        <v>0</v>
      </c>
    </row>
    <row r="38" spans="1:22" ht="75" customHeight="1">
      <c r="A38" s="120"/>
      <c r="B38" s="44" t="s">
        <v>410</v>
      </c>
      <c r="C38" s="105" t="s">
        <v>183</v>
      </c>
      <c r="D38" s="18" t="s">
        <v>44</v>
      </c>
      <c r="E38" s="18"/>
      <c r="F38" s="18"/>
      <c r="G38" s="18"/>
      <c r="H38" s="18"/>
      <c r="I38" s="18" t="s">
        <v>67</v>
      </c>
      <c r="J38" s="525"/>
      <c r="K38" s="594"/>
      <c r="L38" s="594"/>
      <c r="M38" s="565" t="s">
        <v>128</v>
      </c>
      <c r="N38" s="594"/>
      <c r="O38" s="594"/>
      <c r="P38" s="60" t="s">
        <v>4</v>
      </c>
      <c r="T38" s="133"/>
      <c r="U38" s="429">
        <v>1</v>
      </c>
    </row>
    <row r="39" spans="1:22" ht="49.8" customHeight="1">
      <c r="A39" s="59"/>
      <c r="B39" s="77" t="s">
        <v>411</v>
      </c>
      <c r="C39" s="17" t="s">
        <v>183</v>
      </c>
      <c r="D39" s="4" t="s">
        <v>69</v>
      </c>
      <c r="E39" s="4"/>
      <c r="F39" s="4"/>
      <c r="G39" s="4"/>
      <c r="H39" s="4"/>
      <c r="I39" s="4" t="s">
        <v>44</v>
      </c>
      <c r="J39" s="509"/>
      <c r="K39" s="565" t="s">
        <v>128</v>
      </c>
      <c r="L39" s="595"/>
      <c r="M39" s="595"/>
      <c r="N39" s="595"/>
      <c r="O39" s="595"/>
      <c r="P39" s="60" t="s">
        <v>4</v>
      </c>
      <c r="S39" s="429">
        <v>1</v>
      </c>
      <c r="T39" s="133"/>
    </row>
    <row r="40" spans="1:22" ht="102.6" customHeight="1">
      <c r="A40" s="59"/>
      <c r="B40" s="77" t="s">
        <v>412</v>
      </c>
      <c r="C40" s="17" t="s">
        <v>185</v>
      </c>
      <c r="D40" s="4" t="s">
        <v>44</v>
      </c>
      <c r="E40" s="4"/>
      <c r="F40" s="4"/>
      <c r="G40" s="4"/>
      <c r="H40" s="4"/>
      <c r="I40" s="4" t="s">
        <v>64</v>
      </c>
      <c r="J40" s="509"/>
      <c r="K40" s="565" t="s">
        <v>128</v>
      </c>
      <c r="L40" s="595"/>
      <c r="M40" s="595"/>
      <c r="N40" s="595"/>
      <c r="O40" s="595"/>
      <c r="P40" s="60" t="s">
        <v>4</v>
      </c>
      <c r="S40" s="429">
        <v>1</v>
      </c>
      <c r="T40" s="133"/>
    </row>
    <row r="41" spans="1:22" ht="100.8" customHeight="1">
      <c r="A41" s="119"/>
      <c r="B41" s="375" t="s">
        <v>364</v>
      </c>
      <c r="C41" s="378" t="s">
        <v>365</v>
      </c>
      <c r="D41" s="373" t="s">
        <v>366</v>
      </c>
      <c r="E41" s="4"/>
      <c r="F41" s="4"/>
      <c r="G41" s="4"/>
      <c r="H41" s="4"/>
      <c r="I41" s="417" t="s">
        <v>65</v>
      </c>
      <c r="J41" s="509"/>
      <c r="K41" s="565" t="s">
        <v>128</v>
      </c>
      <c r="L41" s="595"/>
      <c r="M41" s="595"/>
      <c r="N41" s="595"/>
      <c r="O41" s="595"/>
      <c r="P41" s="38" t="s">
        <v>5</v>
      </c>
      <c r="S41" s="429">
        <v>1</v>
      </c>
      <c r="T41" s="133"/>
    </row>
    <row r="42" spans="1:22" ht="151.80000000000001" customHeight="1">
      <c r="A42" s="631"/>
      <c r="B42" s="453" t="s">
        <v>599</v>
      </c>
      <c r="C42" s="166" t="s">
        <v>651</v>
      </c>
      <c r="D42" s="479" t="s">
        <v>675</v>
      </c>
      <c r="E42" s="166"/>
      <c r="F42" s="18"/>
      <c r="G42" s="18"/>
      <c r="H42" s="18"/>
      <c r="I42" s="496" t="s">
        <v>64</v>
      </c>
      <c r="J42" s="598"/>
      <c r="K42" s="594"/>
      <c r="L42" s="594"/>
      <c r="M42" s="594"/>
      <c r="N42" s="594"/>
      <c r="O42" s="594"/>
      <c r="P42" s="38" t="s">
        <v>5</v>
      </c>
      <c r="S42" s="429">
        <v>1</v>
      </c>
      <c r="T42" s="133"/>
    </row>
    <row r="43" spans="1:22" ht="78.599999999999994" customHeight="1">
      <c r="A43" s="119"/>
      <c r="B43" s="44" t="s">
        <v>367</v>
      </c>
      <c r="C43" s="44" t="s">
        <v>368</v>
      </c>
      <c r="D43" s="47" t="s">
        <v>30</v>
      </c>
      <c r="E43" s="18"/>
      <c r="F43" s="5"/>
      <c r="G43" s="5"/>
      <c r="H43" s="271">
        <v>300000</v>
      </c>
      <c r="I43" s="486" t="s">
        <v>65</v>
      </c>
      <c r="J43" s="509"/>
      <c r="K43" s="565" t="s">
        <v>128</v>
      </c>
      <c r="L43" s="592"/>
      <c r="M43" s="592"/>
      <c r="N43" s="592"/>
      <c r="O43" s="592"/>
      <c r="P43" s="374" t="s">
        <v>5</v>
      </c>
      <c r="S43" s="429">
        <v>1</v>
      </c>
      <c r="T43" s="134">
        <f>SUM(S35:S43)</f>
        <v>7</v>
      </c>
      <c r="U43" s="429">
        <v>0</v>
      </c>
      <c r="V43" s="128">
        <f>SUM(U35:U43)</f>
        <v>2</v>
      </c>
    </row>
    <row r="44" spans="1:22" ht="26.25" customHeight="1">
      <c r="A44" s="48" t="s">
        <v>369</v>
      </c>
      <c r="B44" s="49"/>
      <c r="C44" s="117"/>
      <c r="D44" s="6"/>
      <c r="E44" s="234"/>
      <c r="F44" s="6"/>
      <c r="G44" s="6"/>
      <c r="H44" s="87"/>
      <c r="I44" s="234"/>
      <c r="J44" s="536"/>
      <c r="K44" s="591"/>
      <c r="L44" s="591"/>
      <c r="M44" s="591"/>
      <c r="N44" s="591"/>
      <c r="O44" s="591"/>
      <c r="P44" s="124"/>
      <c r="T44" s="133"/>
    </row>
    <row r="45" spans="1:22" ht="78.599999999999994" customHeight="1">
      <c r="A45" s="177"/>
      <c r="B45" s="375" t="s">
        <v>493</v>
      </c>
      <c r="C45" s="375" t="s">
        <v>370</v>
      </c>
      <c r="D45" s="377" t="s">
        <v>371</v>
      </c>
      <c r="E45" s="4"/>
      <c r="F45" s="4"/>
      <c r="G45" s="5"/>
      <c r="H45" s="271"/>
      <c r="I45" s="415" t="s">
        <v>64</v>
      </c>
      <c r="J45" s="510"/>
      <c r="K45" s="565" t="s">
        <v>128</v>
      </c>
      <c r="L45" s="592"/>
      <c r="M45" s="592"/>
      <c r="N45" s="592"/>
      <c r="O45" s="592"/>
      <c r="P45" s="374" t="s">
        <v>5</v>
      </c>
      <c r="S45" s="429">
        <v>1</v>
      </c>
      <c r="T45" s="134">
        <v>1</v>
      </c>
      <c r="U45" s="429">
        <v>0</v>
      </c>
      <c r="V45" s="135">
        <v>1</v>
      </c>
    </row>
    <row r="46" spans="1:22" ht="28.5" customHeight="1">
      <c r="A46" s="107" t="s">
        <v>120</v>
      </c>
      <c r="B46" s="157"/>
      <c r="C46" s="132"/>
      <c r="D46" s="179"/>
      <c r="E46" s="180"/>
      <c r="F46" s="6"/>
      <c r="G46" s="320"/>
      <c r="H46" s="6"/>
      <c r="I46" s="180"/>
      <c r="J46" s="531"/>
      <c r="K46" s="591"/>
      <c r="L46" s="591"/>
      <c r="M46" s="591"/>
      <c r="N46" s="591"/>
      <c r="O46" s="591"/>
      <c r="P46" s="124"/>
      <c r="T46" s="134"/>
      <c r="V46" s="135"/>
    </row>
    <row r="47" spans="1:22" ht="111" customHeight="1">
      <c r="A47" s="355"/>
      <c r="B47" s="375" t="s">
        <v>372</v>
      </c>
      <c r="C47" s="375" t="s">
        <v>373</v>
      </c>
      <c r="D47" s="377" t="s">
        <v>37</v>
      </c>
      <c r="E47" s="377"/>
      <c r="F47" s="377"/>
      <c r="G47" s="377"/>
      <c r="H47" s="98">
        <v>1042000</v>
      </c>
      <c r="I47" s="415" t="s">
        <v>35</v>
      </c>
      <c r="J47" s="510"/>
      <c r="K47" s="580"/>
      <c r="L47" s="580"/>
      <c r="M47" s="565" t="s">
        <v>128</v>
      </c>
      <c r="N47" s="580"/>
      <c r="O47" s="599">
        <v>291000</v>
      </c>
      <c r="P47" s="375" t="s">
        <v>5</v>
      </c>
      <c r="S47" s="429">
        <v>0</v>
      </c>
      <c r="T47" s="134"/>
      <c r="U47" s="429">
        <v>1</v>
      </c>
      <c r="V47" s="135"/>
    </row>
    <row r="48" spans="1:22" ht="102" customHeight="1">
      <c r="A48" s="355"/>
      <c r="B48" s="38" t="s">
        <v>647</v>
      </c>
      <c r="C48" s="434" t="s">
        <v>365</v>
      </c>
      <c r="D48" s="432" t="s">
        <v>30</v>
      </c>
      <c r="E48" s="432"/>
      <c r="F48" s="432"/>
      <c r="G48" s="432"/>
      <c r="H48" s="432"/>
      <c r="I48" s="432" t="s">
        <v>600</v>
      </c>
      <c r="J48" s="510"/>
      <c r="K48" s="580"/>
      <c r="L48" s="580"/>
      <c r="M48" s="565" t="s">
        <v>128</v>
      </c>
      <c r="N48" s="580"/>
      <c r="O48" s="580"/>
      <c r="P48" s="38" t="s">
        <v>5</v>
      </c>
      <c r="T48" s="134"/>
      <c r="U48" s="429">
        <v>1</v>
      </c>
    </row>
    <row r="49" spans="1:22" ht="49.2" customHeight="1">
      <c r="A49" s="387"/>
      <c r="B49" s="1283" t="s">
        <v>601</v>
      </c>
      <c r="C49" s="1284"/>
      <c r="D49" s="1284"/>
      <c r="E49" s="1284"/>
      <c r="F49" s="1284"/>
      <c r="G49" s="1284"/>
      <c r="H49" s="1284"/>
      <c r="I49" s="1284"/>
      <c r="J49" s="1284"/>
      <c r="K49" s="1284"/>
      <c r="L49" s="1284"/>
      <c r="M49" s="1284"/>
      <c r="N49" s="1284"/>
      <c r="O49" s="1285"/>
      <c r="P49" s="1305" t="s">
        <v>5</v>
      </c>
      <c r="T49" s="134"/>
    </row>
    <row r="50" spans="1:22" ht="105" customHeight="1">
      <c r="A50" s="497"/>
      <c r="B50" s="316" t="s">
        <v>602</v>
      </c>
      <c r="C50" s="38" t="s">
        <v>603</v>
      </c>
      <c r="D50" s="71" t="s">
        <v>604</v>
      </c>
      <c r="E50" s="488"/>
      <c r="F50" s="488"/>
      <c r="G50" s="488"/>
      <c r="H50" s="498">
        <v>14846.25</v>
      </c>
      <c r="I50" s="71" t="s">
        <v>604</v>
      </c>
      <c r="J50" s="505"/>
      <c r="K50" s="566"/>
      <c r="L50" s="570" t="s">
        <v>128</v>
      </c>
      <c r="M50" s="566"/>
      <c r="N50" s="566"/>
      <c r="O50" s="566"/>
      <c r="P50" s="1306"/>
      <c r="S50" s="429">
        <v>0</v>
      </c>
      <c r="T50" s="134"/>
      <c r="U50" s="429">
        <v>1</v>
      </c>
    </row>
    <row r="51" spans="1:22" ht="74.400000000000006" customHeight="1">
      <c r="A51" s="387"/>
      <c r="B51" s="316" t="s">
        <v>605</v>
      </c>
      <c r="C51" s="489" t="s">
        <v>365</v>
      </c>
      <c r="D51" s="488" t="s">
        <v>653</v>
      </c>
      <c r="E51" s="488"/>
      <c r="F51" s="488"/>
      <c r="G51" s="493"/>
      <c r="H51" s="493" t="s">
        <v>654</v>
      </c>
      <c r="I51" s="488" t="s">
        <v>30</v>
      </c>
      <c r="J51" s="510"/>
      <c r="K51" s="566"/>
      <c r="L51" s="570" t="s">
        <v>128</v>
      </c>
      <c r="M51" s="566"/>
      <c r="N51" s="566"/>
      <c r="O51" s="566"/>
      <c r="P51" s="1292" t="s">
        <v>5</v>
      </c>
      <c r="S51" s="429">
        <v>0</v>
      </c>
      <c r="T51" s="134"/>
      <c r="U51" s="429">
        <v>1</v>
      </c>
    </row>
    <row r="52" spans="1:22" ht="75" customHeight="1">
      <c r="A52" s="359"/>
      <c r="B52" s="421" t="s">
        <v>606</v>
      </c>
      <c r="C52" s="38" t="s">
        <v>365</v>
      </c>
      <c r="D52" s="71" t="s">
        <v>376</v>
      </c>
      <c r="E52" s="71"/>
      <c r="F52" s="71"/>
      <c r="G52" s="71"/>
      <c r="H52" s="71"/>
      <c r="I52" s="71" t="s">
        <v>64</v>
      </c>
      <c r="J52" s="505"/>
      <c r="K52" s="570" t="s">
        <v>128</v>
      </c>
      <c r="L52" s="566"/>
      <c r="M52" s="566"/>
      <c r="N52" s="566"/>
      <c r="O52" s="566"/>
      <c r="P52" s="1293"/>
      <c r="S52" s="429">
        <v>1</v>
      </c>
      <c r="T52" s="134">
        <f>SUM(S47:S52)</f>
        <v>1</v>
      </c>
      <c r="U52" s="429">
        <v>0</v>
      </c>
      <c r="V52" s="134">
        <f>SUM(U47:U52)</f>
        <v>4</v>
      </c>
    </row>
    <row r="53" spans="1:22" ht="31.2" customHeight="1">
      <c r="A53" s="1273" t="s">
        <v>89</v>
      </c>
      <c r="B53" s="1279"/>
      <c r="C53" s="1279"/>
      <c r="D53" s="123"/>
      <c r="E53" s="6"/>
      <c r="F53" s="6"/>
      <c r="G53" s="6"/>
      <c r="H53" s="6"/>
      <c r="I53" s="6"/>
      <c r="J53" s="519"/>
      <c r="K53" s="591"/>
      <c r="L53" s="591"/>
      <c r="M53" s="591"/>
      <c r="N53" s="591"/>
      <c r="O53" s="591"/>
      <c r="P53" s="124"/>
    </row>
    <row r="54" spans="1:22" ht="31.2" customHeight="1">
      <c r="A54" s="120" t="s">
        <v>111</v>
      </c>
      <c r="B54" s="235"/>
      <c r="C54" s="236"/>
      <c r="D54" s="180"/>
      <c r="E54" s="180"/>
      <c r="F54" s="5"/>
      <c r="G54" s="5"/>
      <c r="H54" s="5"/>
      <c r="I54" s="5"/>
      <c r="J54" s="523"/>
      <c r="K54" s="592"/>
      <c r="L54" s="592"/>
      <c r="M54" s="592"/>
      <c r="N54" s="592"/>
      <c r="O54" s="592"/>
      <c r="P54" s="181"/>
    </row>
    <row r="55" spans="1:22" ht="57.6" customHeight="1">
      <c r="A55" s="59"/>
      <c r="B55" s="378" t="s">
        <v>231</v>
      </c>
      <c r="C55" s="3" t="s">
        <v>139</v>
      </c>
      <c r="D55" s="4" t="s">
        <v>30</v>
      </c>
      <c r="E55" s="4"/>
      <c r="F55" s="4"/>
      <c r="G55" s="4"/>
      <c r="H55" s="4">
        <v>500</v>
      </c>
      <c r="I55" s="4" t="s">
        <v>607</v>
      </c>
      <c r="J55" s="509"/>
      <c r="K55" s="595"/>
      <c r="L55" s="595"/>
      <c r="M55" s="565" t="s">
        <v>128</v>
      </c>
      <c r="N55" s="595"/>
      <c r="O55" s="595"/>
      <c r="P55" s="3" t="s">
        <v>9</v>
      </c>
      <c r="S55" s="429">
        <v>0</v>
      </c>
      <c r="T55" s="136"/>
      <c r="U55" s="429">
        <v>1</v>
      </c>
    </row>
    <row r="56" spans="1:22" ht="80.25" customHeight="1">
      <c r="A56" s="59"/>
      <c r="B56" s="44" t="s">
        <v>232</v>
      </c>
      <c r="C56" s="60" t="s">
        <v>233</v>
      </c>
      <c r="D56" s="18" t="s">
        <v>30</v>
      </c>
      <c r="E56" s="18"/>
      <c r="F56" s="18"/>
      <c r="G56" s="18"/>
      <c r="H56" s="137">
        <v>5600</v>
      </c>
      <c r="I56" s="18" t="s">
        <v>65</v>
      </c>
      <c r="J56" s="509"/>
      <c r="K56" s="565" t="s">
        <v>128</v>
      </c>
      <c r="L56" s="594"/>
      <c r="M56" s="594"/>
      <c r="N56" s="594"/>
      <c r="O56" s="594"/>
      <c r="P56" s="3" t="s">
        <v>9</v>
      </c>
      <c r="S56" s="429">
        <v>1</v>
      </c>
      <c r="T56" s="136"/>
      <c r="U56" s="429">
        <v>0</v>
      </c>
    </row>
    <row r="57" spans="1:22" ht="73.5" customHeight="1">
      <c r="A57" s="59"/>
      <c r="B57" s="378" t="s">
        <v>234</v>
      </c>
      <c r="C57" s="60" t="s">
        <v>139</v>
      </c>
      <c r="D57" s="18" t="s">
        <v>30</v>
      </c>
      <c r="E57" s="18"/>
      <c r="F57" s="18"/>
      <c r="G57" s="18"/>
      <c r="H57" s="137">
        <v>40000</v>
      </c>
      <c r="I57" s="18" t="s">
        <v>30</v>
      </c>
      <c r="J57" s="525"/>
      <c r="K57" s="566"/>
      <c r="L57" s="570" t="s">
        <v>128</v>
      </c>
      <c r="M57" s="594"/>
      <c r="N57" s="594"/>
      <c r="O57" s="594"/>
      <c r="P57" s="3" t="s">
        <v>9</v>
      </c>
      <c r="S57" s="429">
        <v>0</v>
      </c>
      <c r="T57" s="136"/>
      <c r="U57" s="429">
        <v>1</v>
      </c>
    </row>
    <row r="58" spans="1:22" ht="56.4" customHeight="1">
      <c r="A58" s="120"/>
      <c r="B58" s="46" t="s">
        <v>235</v>
      </c>
      <c r="C58" s="60" t="s">
        <v>236</v>
      </c>
      <c r="D58" s="18">
        <v>3.51</v>
      </c>
      <c r="E58" s="18"/>
      <c r="F58" s="18"/>
      <c r="G58" s="18"/>
      <c r="H58" s="18"/>
      <c r="I58" s="18" t="s">
        <v>64</v>
      </c>
      <c r="J58" s="509"/>
      <c r="K58" s="565" t="s">
        <v>128</v>
      </c>
      <c r="L58" s="594"/>
      <c r="M58" s="594"/>
      <c r="N58" s="594"/>
      <c r="O58" s="594"/>
      <c r="P58" s="3" t="s">
        <v>9</v>
      </c>
      <c r="S58" s="429">
        <v>1</v>
      </c>
      <c r="T58" s="136"/>
      <c r="U58" s="429">
        <v>0</v>
      </c>
    </row>
    <row r="59" spans="1:22" ht="75.599999999999994" customHeight="1">
      <c r="A59" s="120"/>
      <c r="B59" s="44" t="s">
        <v>276</v>
      </c>
      <c r="C59" s="60" t="s">
        <v>414</v>
      </c>
      <c r="D59" s="18" t="s">
        <v>78</v>
      </c>
      <c r="E59" s="18"/>
      <c r="F59" s="18"/>
      <c r="G59" s="125"/>
      <c r="H59" s="137">
        <v>30000</v>
      </c>
      <c r="I59" s="18" t="s">
        <v>608</v>
      </c>
      <c r="J59" s="509"/>
      <c r="K59" s="565" t="s">
        <v>128</v>
      </c>
      <c r="L59" s="594"/>
      <c r="M59" s="594"/>
      <c r="N59" s="594"/>
      <c r="O59" s="594"/>
      <c r="P59" s="117" t="s">
        <v>14</v>
      </c>
      <c r="S59" s="429">
        <v>1</v>
      </c>
      <c r="T59" s="136"/>
    </row>
    <row r="60" spans="1:22" ht="73.8">
      <c r="A60" s="7"/>
      <c r="B60" s="378" t="s">
        <v>277</v>
      </c>
      <c r="C60" s="3" t="s">
        <v>414</v>
      </c>
      <c r="D60" s="4" t="s">
        <v>78</v>
      </c>
      <c r="E60" s="4"/>
      <c r="F60" s="4"/>
      <c r="G60" s="130"/>
      <c r="H60" s="139">
        <v>25000</v>
      </c>
      <c r="I60" s="4" t="s">
        <v>64</v>
      </c>
      <c r="J60" s="509"/>
      <c r="K60" s="565" t="s">
        <v>128</v>
      </c>
      <c r="L60" s="595"/>
      <c r="M60" s="595"/>
      <c r="N60" s="595"/>
      <c r="O60" s="595"/>
      <c r="P60" s="117" t="s">
        <v>14</v>
      </c>
      <c r="S60" s="429">
        <v>1</v>
      </c>
      <c r="T60" s="136"/>
      <c r="U60" s="429">
        <v>0</v>
      </c>
    </row>
    <row r="61" spans="1:22" ht="87" customHeight="1">
      <c r="A61" s="120"/>
      <c r="B61" s="375" t="s">
        <v>494</v>
      </c>
      <c r="C61" s="138" t="s">
        <v>207</v>
      </c>
      <c r="D61" s="4" t="s">
        <v>38</v>
      </c>
      <c r="E61" s="4"/>
      <c r="F61" s="4"/>
      <c r="G61" s="130"/>
      <c r="H61" s="139">
        <v>80000</v>
      </c>
      <c r="I61" s="4" t="s">
        <v>65</v>
      </c>
      <c r="J61" s="509"/>
      <c r="K61" s="565" t="s">
        <v>128</v>
      </c>
      <c r="L61" s="595"/>
      <c r="M61" s="595"/>
      <c r="N61" s="595"/>
      <c r="O61" s="595"/>
      <c r="P61" s="3" t="s">
        <v>18</v>
      </c>
      <c r="S61" s="429">
        <v>1</v>
      </c>
      <c r="T61" s="136"/>
      <c r="U61" s="429">
        <v>0</v>
      </c>
    </row>
    <row r="62" spans="1:22" ht="79.2" customHeight="1">
      <c r="A62" s="7"/>
      <c r="B62" s="44" t="s">
        <v>141</v>
      </c>
      <c r="C62" s="60" t="s">
        <v>142</v>
      </c>
      <c r="D62" s="18" t="s">
        <v>35</v>
      </c>
      <c r="E62" s="18"/>
      <c r="F62" s="18"/>
      <c r="G62" s="137"/>
      <c r="H62" s="18"/>
      <c r="I62" s="18" t="s">
        <v>35</v>
      </c>
      <c r="J62" s="525"/>
      <c r="K62" s="594"/>
      <c r="L62" s="565" t="s">
        <v>128</v>
      </c>
      <c r="M62" s="594"/>
      <c r="N62" s="594"/>
      <c r="O62" s="594"/>
      <c r="P62" s="60" t="s">
        <v>39</v>
      </c>
      <c r="S62" s="429">
        <v>0</v>
      </c>
      <c r="T62" s="136">
        <f>SUM(S55:S62)</f>
        <v>5</v>
      </c>
      <c r="U62" s="429">
        <v>1</v>
      </c>
      <c r="V62" s="101">
        <f>SUM(U55:U62)</f>
        <v>3</v>
      </c>
    </row>
    <row r="63" spans="1:22">
      <c r="D63" s="101"/>
      <c r="I63" s="101"/>
      <c r="J63" s="108"/>
      <c r="K63" s="108"/>
      <c r="L63" s="108"/>
      <c r="M63" s="108"/>
      <c r="N63" s="108"/>
      <c r="O63" s="108"/>
      <c r="P63" s="101"/>
      <c r="T63" s="136"/>
    </row>
    <row r="64" spans="1:22">
      <c r="D64" s="101"/>
      <c r="I64" s="101"/>
      <c r="J64" s="108"/>
      <c r="K64" s="108"/>
      <c r="L64" s="108"/>
      <c r="M64" s="108"/>
      <c r="N64" s="108"/>
      <c r="O64" s="108"/>
      <c r="P64" s="101"/>
      <c r="T64" s="140"/>
      <c r="V64" s="128"/>
    </row>
    <row r="65" spans="10:22">
      <c r="J65" s="153"/>
      <c r="K65" s="108"/>
      <c r="L65" s="108"/>
      <c r="M65" s="108"/>
      <c r="N65" s="108"/>
      <c r="O65" s="108"/>
    </row>
    <row r="66" spans="10:22">
      <c r="J66" s="153"/>
      <c r="K66" s="108"/>
      <c r="L66" s="108"/>
      <c r="M66" s="108"/>
      <c r="N66" s="108"/>
      <c r="O66" s="108"/>
      <c r="S66" s="429">
        <f>SUM(S12:S64)</f>
        <v>30</v>
      </c>
      <c r="V66" s="101">
        <f>SUM(V12:V64)</f>
        <v>12</v>
      </c>
    </row>
    <row r="67" spans="10:22">
      <c r="J67" s="153"/>
      <c r="K67" s="108"/>
      <c r="L67" s="108"/>
      <c r="M67" s="108"/>
      <c r="N67" s="108"/>
      <c r="O67" s="108"/>
    </row>
    <row r="68" spans="10:22">
      <c r="J68" s="153"/>
      <c r="K68" s="108"/>
      <c r="L68" s="108"/>
      <c r="M68" s="108"/>
      <c r="N68" s="108"/>
      <c r="O68" s="108"/>
    </row>
    <row r="69" spans="10:22">
      <c r="J69" s="153"/>
      <c r="K69" s="108"/>
      <c r="L69" s="108"/>
      <c r="M69" s="108"/>
      <c r="N69" s="108"/>
      <c r="O69" s="108"/>
    </row>
    <row r="70" spans="10:22">
      <c r="J70" s="153"/>
      <c r="K70" s="108"/>
      <c r="L70" s="108"/>
      <c r="M70" s="108"/>
      <c r="N70" s="108"/>
      <c r="O70" s="108"/>
    </row>
    <row r="71" spans="10:22">
      <c r="J71" s="153"/>
      <c r="K71" s="108"/>
      <c r="L71" s="108"/>
      <c r="M71" s="108"/>
      <c r="N71" s="108"/>
      <c r="O71" s="108"/>
    </row>
    <row r="72" spans="10:22">
      <c r="J72" s="153"/>
      <c r="K72" s="108"/>
      <c r="L72" s="108"/>
      <c r="M72" s="108"/>
      <c r="N72" s="108"/>
      <c r="O72" s="108"/>
    </row>
    <row r="73" spans="10:22">
      <c r="J73" s="153"/>
      <c r="K73" s="108"/>
      <c r="L73" s="108"/>
      <c r="M73" s="108"/>
      <c r="N73" s="108"/>
      <c r="O73" s="108"/>
    </row>
    <row r="74" spans="10:22">
      <c r="J74" s="153"/>
      <c r="K74" s="108"/>
      <c r="L74" s="108"/>
      <c r="M74" s="108"/>
      <c r="N74" s="108"/>
      <c r="O74" s="108"/>
    </row>
    <row r="75" spans="10:22">
      <c r="J75" s="153"/>
      <c r="K75" s="108"/>
      <c r="L75" s="108"/>
      <c r="M75" s="108"/>
      <c r="N75" s="108"/>
      <c r="O75" s="108"/>
    </row>
    <row r="76" spans="10:22">
      <c r="J76" s="153"/>
      <c r="K76" s="108"/>
      <c r="L76" s="108"/>
      <c r="M76" s="108"/>
      <c r="N76" s="108"/>
      <c r="O76" s="108"/>
    </row>
    <row r="77" spans="10:22">
      <c r="J77" s="153"/>
      <c r="K77" s="108"/>
      <c r="L77" s="108"/>
      <c r="M77" s="108"/>
      <c r="N77" s="108"/>
      <c r="O77" s="108"/>
    </row>
    <row r="78" spans="10:22">
      <c r="J78" s="153"/>
      <c r="K78" s="108"/>
      <c r="L78" s="108"/>
      <c r="M78" s="108"/>
      <c r="N78" s="108"/>
      <c r="O78" s="108"/>
    </row>
    <row r="79" spans="10:22">
      <c r="J79" s="153"/>
      <c r="K79" s="108"/>
      <c r="L79" s="108"/>
      <c r="M79" s="108"/>
      <c r="N79" s="108"/>
      <c r="O79" s="108"/>
    </row>
    <row r="80" spans="10:22">
      <c r="J80" s="153"/>
      <c r="K80" s="108"/>
      <c r="L80" s="108"/>
      <c r="M80" s="108"/>
      <c r="N80" s="108"/>
      <c r="O80" s="108"/>
    </row>
    <row r="81" spans="10:15">
      <c r="J81" s="153"/>
      <c r="K81" s="108"/>
      <c r="L81" s="108"/>
      <c r="M81" s="108"/>
      <c r="N81" s="108"/>
      <c r="O81" s="108"/>
    </row>
    <row r="82" spans="10:15">
      <c r="J82" s="153"/>
      <c r="K82" s="108"/>
      <c r="L82" s="108"/>
      <c r="M82" s="108"/>
      <c r="N82" s="108"/>
      <c r="O82" s="108"/>
    </row>
    <row r="83" spans="10:15">
      <c r="J83" s="153"/>
      <c r="K83" s="108"/>
      <c r="L83" s="108"/>
      <c r="M83" s="108"/>
      <c r="N83" s="108"/>
      <c r="O83" s="108"/>
    </row>
    <row r="84" spans="10:15">
      <c r="J84" s="153"/>
      <c r="K84" s="108"/>
      <c r="L84" s="108"/>
      <c r="M84" s="108"/>
      <c r="N84" s="108"/>
      <c r="O84" s="108"/>
    </row>
    <row r="85" spans="10:15">
      <c r="J85" s="153"/>
      <c r="K85" s="108"/>
      <c r="L85" s="108"/>
      <c r="M85" s="108"/>
      <c r="N85" s="108"/>
      <c r="O85" s="108"/>
    </row>
    <row r="86" spans="10:15">
      <c r="J86" s="153"/>
      <c r="K86" s="108"/>
      <c r="L86" s="108"/>
      <c r="M86" s="108"/>
      <c r="N86" s="108"/>
      <c r="O86" s="108"/>
    </row>
    <row r="87" spans="10:15">
      <c r="J87" s="153"/>
      <c r="K87" s="108"/>
      <c r="L87" s="108"/>
      <c r="M87" s="108"/>
      <c r="N87" s="108"/>
      <c r="O87" s="108"/>
    </row>
    <row r="88" spans="10:15">
      <c r="J88" s="153"/>
      <c r="K88" s="108"/>
      <c r="L88" s="108"/>
      <c r="M88" s="108"/>
      <c r="N88" s="108"/>
      <c r="O88" s="108"/>
    </row>
    <row r="89" spans="10:15">
      <c r="J89" s="153"/>
      <c r="K89" s="108"/>
      <c r="L89" s="108"/>
      <c r="M89" s="108"/>
      <c r="N89" s="108"/>
      <c r="O89" s="108"/>
    </row>
    <row r="90" spans="10:15">
      <c r="J90" s="153"/>
      <c r="K90" s="108"/>
      <c r="L90" s="108"/>
      <c r="M90" s="108"/>
      <c r="N90" s="108"/>
      <c r="O90" s="108"/>
    </row>
    <row r="91" spans="10:15">
      <c r="J91" s="153"/>
      <c r="K91" s="108"/>
      <c r="L91" s="108"/>
      <c r="M91" s="108"/>
      <c r="N91" s="108"/>
      <c r="O91" s="108"/>
    </row>
    <row r="92" spans="10:15">
      <c r="J92" s="153"/>
      <c r="K92" s="108"/>
      <c r="L92" s="108"/>
      <c r="M92" s="108"/>
      <c r="N92" s="108"/>
      <c r="O92" s="108"/>
    </row>
    <row r="93" spans="10:15">
      <c r="J93" s="153"/>
      <c r="K93" s="108"/>
      <c r="L93" s="108"/>
      <c r="M93" s="108"/>
      <c r="N93" s="108"/>
      <c r="O93" s="108"/>
    </row>
    <row r="94" spans="10:15">
      <c r="J94" s="153"/>
      <c r="K94" s="108"/>
      <c r="L94" s="108"/>
      <c r="M94" s="108"/>
      <c r="N94" s="108"/>
      <c r="O94" s="108"/>
    </row>
    <row r="95" spans="10:15">
      <c r="J95" s="153"/>
      <c r="K95" s="108"/>
      <c r="L95" s="108"/>
      <c r="M95" s="108"/>
      <c r="N95" s="108"/>
      <c r="O95" s="108"/>
    </row>
    <row r="96" spans="10:15">
      <c r="J96" s="153"/>
      <c r="K96" s="108"/>
      <c r="L96" s="108"/>
      <c r="M96" s="108"/>
      <c r="N96" s="108"/>
      <c r="O96" s="108"/>
    </row>
    <row r="97" spans="10:15">
      <c r="J97" s="153"/>
      <c r="K97" s="108"/>
      <c r="L97" s="108"/>
      <c r="M97" s="108"/>
      <c r="N97" s="108"/>
      <c r="O97" s="108"/>
    </row>
    <row r="98" spans="10:15">
      <c r="J98" s="153"/>
      <c r="K98" s="108"/>
      <c r="L98" s="108"/>
      <c r="M98" s="108"/>
      <c r="N98" s="108"/>
      <c r="O98" s="108"/>
    </row>
    <row r="99" spans="10:15">
      <c r="J99" s="153"/>
      <c r="K99" s="108"/>
      <c r="L99" s="108"/>
      <c r="M99" s="108"/>
      <c r="N99" s="108"/>
      <c r="O99" s="108"/>
    </row>
    <row r="100" spans="10:15">
      <c r="J100" s="153"/>
      <c r="K100" s="108"/>
      <c r="L100" s="108"/>
      <c r="M100" s="108"/>
      <c r="N100" s="108"/>
      <c r="O100" s="108"/>
    </row>
    <row r="101" spans="10:15">
      <c r="J101" s="153"/>
      <c r="K101" s="108"/>
      <c r="L101" s="108"/>
      <c r="M101" s="108"/>
      <c r="N101" s="108"/>
      <c r="O101" s="108"/>
    </row>
    <row r="102" spans="10:15">
      <c r="J102" s="153"/>
      <c r="K102" s="108"/>
      <c r="L102" s="108"/>
      <c r="M102" s="108"/>
      <c r="N102" s="108"/>
      <c r="O102" s="108"/>
    </row>
    <row r="103" spans="10:15">
      <c r="J103" s="153"/>
      <c r="K103" s="108"/>
      <c r="L103" s="108"/>
      <c r="M103" s="108"/>
      <c r="N103" s="108"/>
      <c r="O103" s="108"/>
    </row>
  </sheetData>
  <autoFilter ref="A9:P62">
    <filterColumn colId="0" showButton="0"/>
    <filterColumn colId="1" showButton="0"/>
  </autoFilter>
  <mergeCells count="23">
    <mergeCell ref="P51:P52"/>
    <mergeCell ref="L7:L8"/>
    <mergeCell ref="E6:H6"/>
    <mergeCell ref="I6:I8"/>
    <mergeCell ref="K6:M6"/>
    <mergeCell ref="N6:O7"/>
    <mergeCell ref="J6:J8"/>
    <mergeCell ref="P49:P50"/>
    <mergeCell ref="P6:P8"/>
    <mergeCell ref="D6:D8"/>
    <mergeCell ref="A53:C53"/>
    <mergeCell ref="A11:B11"/>
    <mergeCell ref="A33:B33"/>
    <mergeCell ref="I23:I24"/>
    <mergeCell ref="B49:O49"/>
    <mergeCell ref="A9:C9"/>
    <mergeCell ref="A6:A8"/>
    <mergeCell ref="B6:B8"/>
    <mergeCell ref="C6:C8"/>
    <mergeCell ref="E7:F7"/>
    <mergeCell ref="G7:H7"/>
    <mergeCell ref="M7:M8"/>
    <mergeCell ref="K7:K8"/>
  </mergeCells>
  <pageMargins left="0.86614173228346458" right="0" top="0.19685039370078741" bottom="0.11811023622047245" header="0.31496062992125984" footer="7.874015748031496E-2"/>
  <pageSetup paperSize="9" scale="75" orientation="landscape" useFirstPageNumber="1" r:id="rId1"/>
  <headerFooter>
    <oddFooter>&amp;C&amp;P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[2]Sheet6!#REF!</xm:f>
          </x14:formula1>
          <xm:sqref>N20:O22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13</vt:i4>
      </vt:variant>
    </vt:vector>
  </HeadingPairs>
  <TitlesOfParts>
    <vt:vector size="29" baseType="lpstr">
      <vt:lpstr>ปก</vt:lpstr>
      <vt:lpstr>สาร</vt:lpstr>
      <vt:lpstr>คำนำ</vt:lpstr>
      <vt:lpstr>วัตถุประสงค์ (2)</vt:lpstr>
      <vt:lpstr>ตาราง</vt:lpstr>
      <vt:lpstr>Sheet2</vt:lpstr>
      <vt:lpstr>3</vt:lpstr>
      <vt:lpstr>4</vt:lpstr>
      <vt:lpstr>(แบบฟอร์ม) ยุทธ 3</vt:lpstr>
      <vt:lpstr>(แบบฟอร์ม) ยุทธ 3 (2)</vt:lpstr>
      <vt:lpstr>(แบบฟอร์ม) ยุทธ 4</vt:lpstr>
      <vt:lpstr>(แบบฟอร์ม) ยุทธ 4 (2)</vt:lpstr>
      <vt:lpstr>Sheet3</vt:lpstr>
      <vt:lpstr>Sheet1</vt:lpstr>
      <vt:lpstr>ย4</vt:lpstr>
      <vt:lpstr>ย3</vt:lpstr>
      <vt:lpstr>'(แบบฟอร์ม) ยุทธ 3'!Print_Area</vt:lpstr>
      <vt:lpstr>'(แบบฟอร์ม) ยุทธ 3 (2)'!Print_Area</vt:lpstr>
      <vt:lpstr>'(แบบฟอร์ม) ยุทธ 4'!Print_Area</vt:lpstr>
      <vt:lpstr>'(แบบฟอร์ม) ยุทธ 4 (2)'!Print_Area</vt:lpstr>
      <vt:lpstr>Sheet1!Print_Area</vt:lpstr>
      <vt:lpstr>คำนำ!Print_Area</vt:lpstr>
      <vt:lpstr>ตาราง!Print_Area</vt:lpstr>
      <vt:lpstr>'วัตถุประสงค์ (2)'!Print_Area</vt:lpstr>
      <vt:lpstr>สาร!Print_Area</vt:lpstr>
      <vt:lpstr>'(แบบฟอร์ม) ยุทธ 3'!Print_Titles</vt:lpstr>
      <vt:lpstr>'(แบบฟอร์ม) ยุทธ 3 (2)'!Print_Titles</vt:lpstr>
      <vt:lpstr>'(แบบฟอร์ม) ยุทธ 4'!Print_Titles</vt:lpstr>
      <vt:lpstr>'(แบบฟอร์ม) ยุทธ 4 (2)'!Print_Titles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ocs</dc:creator>
  <cp:lastModifiedBy>Windows User</cp:lastModifiedBy>
  <cp:lastPrinted>2018-04-03T08:38:13Z</cp:lastPrinted>
  <dcterms:created xsi:type="dcterms:W3CDTF">2014-07-08T07:39:56Z</dcterms:created>
  <dcterms:modified xsi:type="dcterms:W3CDTF">2018-04-11T04:23:12Z</dcterms:modified>
</cp:coreProperties>
</file>