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1\แผนปฏิบัติราชการ\"/>
    </mc:Choice>
  </mc:AlternateContent>
  <bookViews>
    <workbookView xWindow="5580" yWindow="276" windowWidth="15696" windowHeight="9960" tabRatio="704" activeTab="9"/>
  </bookViews>
  <sheets>
    <sheet name="ปก" sheetId="20" r:id="rId1"/>
    <sheet name="สาร" sheetId="50" state="hidden" r:id="rId2"/>
    <sheet name="คำนำ" sheetId="51" state="hidden" r:id="rId3"/>
    <sheet name="วัตถุประสงค์ (2)" sheetId="53" state="hidden" r:id="rId4"/>
    <sheet name="ตาราง" sheetId="52" state="hidden" r:id="rId5"/>
    <sheet name="Sheet2" sheetId="56" state="hidden" r:id="rId6"/>
    <sheet name="3" sheetId="16" r:id="rId7"/>
    <sheet name="4" sheetId="17" r:id="rId8"/>
    <sheet name="(แบบฟอร์ม) ยุทธ 3" sheetId="44" state="hidden" r:id="rId9"/>
    <sheet name="(แบบฟอร์ม) ยุทธ 3 (2)" sheetId="54" r:id="rId10"/>
    <sheet name="(แบบฟอร์ม) ยุทธ 4" sheetId="48" state="hidden" r:id="rId11"/>
    <sheet name="(แบบฟอร์ม) ยุทธ 4 (2)" sheetId="55" r:id="rId12"/>
    <sheet name="Sheet1" sheetId="49" state="hidden" r:id="rId13"/>
    <sheet name="ย4" sheetId="57" state="hidden" r:id="rId14"/>
    <sheet name="ย3" sheetId="60" state="hidden" r:id="rId15"/>
  </sheets>
  <externalReferences>
    <externalReference r:id="rId16"/>
    <externalReference r:id="rId17"/>
  </externalReferences>
  <definedNames>
    <definedName name="_xlnm._FilterDatabase" localSheetId="8" hidden="1">'(แบบฟอร์ม) ยุทธ 3'!$A$9:$P$62</definedName>
    <definedName name="_xlnm._FilterDatabase" localSheetId="9" hidden="1">'(แบบฟอร์ม) ยุทธ 3 (2)'!$A$9:$Q$89</definedName>
    <definedName name="_xlnm._FilterDatabase" localSheetId="10" hidden="1">'(แบบฟอร์ม) ยุทธ 4'!$A$9:$P$290</definedName>
    <definedName name="_xlnm._FilterDatabase" localSheetId="11" hidden="1">'(แบบฟอร์ม) ยุทธ 4 (2)'!$A$9:$Q$317</definedName>
    <definedName name="_xlnm.Print_Area" localSheetId="8">'(แบบฟอร์ม) ยุทธ 3'!$A$1:$P$62</definedName>
    <definedName name="_xlnm.Print_Area" localSheetId="9">'(แบบฟอร์ม) ยุทธ 3 (2)'!$A$1:$Q$86</definedName>
    <definedName name="_xlnm.Print_Area" localSheetId="10">'(แบบฟอร์ม) ยุทธ 4'!$A$1:$P$290</definedName>
    <definedName name="_xlnm.Print_Area" localSheetId="11">'(แบบฟอร์ม) ยุทธ 4 (2)'!$A$1:$Q$338</definedName>
    <definedName name="_xlnm.Print_Area" localSheetId="12">Sheet1!$B$2:$G$19</definedName>
    <definedName name="_xlnm.Print_Area" localSheetId="2">คำนำ!$A$1:$M$12</definedName>
    <definedName name="_xlnm.Print_Area" localSheetId="4">ตาราง!$A$1:$N$51</definedName>
    <definedName name="_xlnm.Print_Area" localSheetId="3">'วัตถุประสงค์ (2)'!$A$3:$M$10</definedName>
    <definedName name="_xlnm.Print_Area" localSheetId="1">สาร!$A$1:$L$8</definedName>
    <definedName name="_xlnm.Print_Titles" localSheetId="8">'(แบบฟอร์ม) ยุทธ 3'!$6:$8</definedName>
    <definedName name="_xlnm.Print_Titles" localSheetId="9">'(แบบฟอร์ม) ยุทธ 3 (2)'!$6:$8</definedName>
    <definedName name="_xlnm.Print_Titles" localSheetId="10">'(แบบฟอร์ม) ยุทธ 4'!$7:$9</definedName>
    <definedName name="_xlnm.Print_Titles" localSheetId="11">'(แบบฟอร์ม) ยุทธ 4 (2)'!$7:$9</definedName>
    <definedName name="_xlnm.Print_Titles" localSheetId="4">ตาราง!$3:$3</definedName>
  </definedNames>
  <calcPr calcId="152511"/>
</workbook>
</file>

<file path=xl/calcChain.xml><?xml version="1.0" encoding="utf-8"?>
<calcChain xmlns="http://schemas.openxmlformats.org/spreadsheetml/2006/main">
  <c r="O8" i="49" l="1"/>
  <c r="N8" i="49"/>
  <c r="M8" i="49"/>
  <c r="M5" i="49"/>
  <c r="N5" i="49" l="1"/>
  <c r="O5" i="49"/>
  <c r="N29" i="52" l="1"/>
  <c r="N37" i="52"/>
  <c r="Y77" i="54"/>
  <c r="Y70" i="54"/>
  <c r="Y67" i="54"/>
  <c r="Y53" i="54"/>
  <c r="Y37" i="54"/>
  <c r="X24" i="54"/>
  <c r="N9" i="52" s="1"/>
  <c r="Y24" i="54"/>
  <c r="Y12" i="54"/>
  <c r="X70" i="54"/>
  <c r="N15" i="52" s="1"/>
  <c r="X67" i="54"/>
  <c r="N14" i="52" s="1"/>
  <c r="X53" i="54"/>
  <c r="N13" i="52" s="1"/>
  <c r="X37" i="54"/>
  <c r="N11" i="52" s="1"/>
  <c r="N10" i="52" s="1"/>
  <c r="W12" i="54"/>
  <c r="M8" i="52" s="1"/>
  <c r="X12" i="54"/>
  <c r="N8" i="52" s="1"/>
  <c r="N7" i="52" s="1"/>
  <c r="X77" i="54"/>
  <c r="N17" i="52" s="1"/>
  <c r="N16" i="52" s="1"/>
  <c r="V295" i="55"/>
  <c r="K51" i="52" s="1"/>
  <c r="K50" i="52" s="1"/>
  <c r="W295" i="55"/>
  <c r="L51" i="52" s="1"/>
  <c r="L50" i="52" s="1"/>
  <c r="X295" i="55"/>
  <c r="M51" i="52" s="1"/>
  <c r="M50" i="52" s="1"/>
  <c r="Y295" i="55"/>
  <c r="N51" i="52" s="1"/>
  <c r="U295" i="55"/>
  <c r="J51" i="52" s="1"/>
  <c r="J50" i="52" s="1"/>
  <c r="V291" i="55"/>
  <c r="K49" i="52" s="1"/>
  <c r="W291" i="55"/>
  <c r="L49" i="52" s="1"/>
  <c r="X291" i="55"/>
  <c r="M49" i="52" s="1"/>
  <c r="Y291" i="55"/>
  <c r="N49" i="52" s="1"/>
  <c r="Z291" i="55"/>
  <c r="U291" i="55"/>
  <c r="J49" i="52" s="1"/>
  <c r="V284" i="55"/>
  <c r="K48" i="52" s="1"/>
  <c r="W284" i="55"/>
  <c r="L48" i="52" s="1"/>
  <c r="X284" i="55"/>
  <c r="M48" i="52" s="1"/>
  <c r="Y284" i="55"/>
  <c r="N48" i="52" s="1"/>
  <c r="Z284" i="55"/>
  <c r="U284" i="55"/>
  <c r="J48" i="52" s="1"/>
  <c r="V279" i="55"/>
  <c r="K46" i="52" s="1"/>
  <c r="W279" i="55"/>
  <c r="L46" i="52" s="1"/>
  <c r="X279" i="55"/>
  <c r="M46" i="52" s="1"/>
  <c r="Y279" i="55"/>
  <c r="N46" i="52" s="1"/>
  <c r="Z279" i="55"/>
  <c r="U279" i="55"/>
  <c r="J46" i="52" s="1"/>
  <c r="V275" i="55"/>
  <c r="K45" i="52" s="1"/>
  <c r="W275" i="55"/>
  <c r="L45" i="52" s="1"/>
  <c r="X275" i="55"/>
  <c r="M45" i="52" s="1"/>
  <c r="Y275" i="55"/>
  <c r="N45" i="52" s="1"/>
  <c r="U275" i="55"/>
  <c r="J45" i="52" s="1"/>
  <c r="V273" i="55"/>
  <c r="K44" i="52" s="1"/>
  <c r="W273" i="55"/>
  <c r="L44" i="52" s="1"/>
  <c r="X273" i="55"/>
  <c r="M44" i="52" s="1"/>
  <c r="Y273" i="55"/>
  <c r="N44" i="52" s="1"/>
  <c r="Z273" i="55"/>
  <c r="U273" i="55"/>
  <c r="J44" i="52" s="1"/>
  <c r="V268" i="55"/>
  <c r="K42" i="52" s="1"/>
  <c r="W268" i="55"/>
  <c r="L42" i="52" s="1"/>
  <c r="X268" i="55"/>
  <c r="M42" i="52" s="1"/>
  <c r="Y268" i="55"/>
  <c r="N42" i="52" s="1"/>
  <c r="Z268" i="55"/>
  <c r="U268" i="55"/>
  <c r="J42" i="52" s="1"/>
  <c r="V260" i="55"/>
  <c r="K41" i="52" s="1"/>
  <c r="W260" i="55"/>
  <c r="L41" i="52" s="1"/>
  <c r="X260" i="55"/>
  <c r="M41" i="52" s="1"/>
  <c r="Y260" i="55"/>
  <c r="N41" i="52" s="1"/>
  <c r="Z260" i="55"/>
  <c r="U260" i="55"/>
  <c r="J41" i="52" s="1"/>
  <c r="V253" i="55"/>
  <c r="K39" i="52" s="1"/>
  <c r="W253" i="55"/>
  <c r="L39" i="52" s="1"/>
  <c r="X253" i="55"/>
  <c r="M39" i="52" s="1"/>
  <c r="Y253" i="55"/>
  <c r="N39" i="52" s="1"/>
  <c r="Z253" i="55"/>
  <c r="U253" i="55"/>
  <c r="J39" i="52" s="1"/>
  <c r="V243" i="55"/>
  <c r="K38" i="52" s="1"/>
  <c r="W243" i="55"/>
  <c r="L38" i="52" s="1"/>
  <c r="X243" i="55"/>
  <c r="M38" i="52" s="1"/>
  <c r="Y243" i="55"/>
  <c r="N38" i="52" s="1"/>
  <c r="Z243" i="55"/>
  <c r="U243" i="55"/>
  <c r="J38" i="52" s="1"/>
  <c r="V230" i="55"/>
  <c r="K37" i="52" s="1"/>
  <c r="W230" i="55"/>
  <c r="L37" i="52" s="1"/>
  <c r="X230" i="55"/>
  <c r="M37" i="52" s="1"/>
  <c r="U230" i="55"/>
  <c r="J37" i="52" s="1"/>
  <c r="V207" i="55"/>
  <c r="K36" i="52" s="1"/>
  <c r="W207" i="55"/>
  <c r="L36" i="52" s="1"/>
  <c r="X207" i="55"/>
  <c r="M36" i="52" s="1"/>
  <c r="Y207" i="55"/>
  <c r="N36" i="52" s="1"/>
  <c r="Z207" i="55"/>
  <c r="U207" i="55"/>
  <c r="J36" i="52" s="1"/>
  <c r="V159" i="55"/>
  <c r="K34" i="52" s="1"/>
  <c r="W159" i="55"/>
  <c r="L34" i="52" s="1"/>
  <c r="X159" i="55"/>
  <c r="M34" i="52" s="1"/>
  <c r="Y159" i="55"/>
  <c r="N34" i="52" s="1"/>
  <c r="Z159" i="55"/>
  <c r="U159" i="55"/>
  <c r="J34" i="52" s="1"/>
  <c r="V151" i="55"/>
  <c r="K32" i="52" s="1"/>
  <c r="W151" i="55"/>
  <c r="L32" i="52" s="1"/>
  <c r="X151" i="55"/>
  <c r="M32" i="52" s="1"/>
  <c r="Y151" i="55"/>
  <c r="N32" i="52" s="1"/>
  <c r="Z151" i="55"/>
  <c r="U151" i="55"/>
  <c r="J32" i="52" s="1"/>
  <c r="V139" i="55"/>
  <c r="K31" i="52" s="1"/>
  <c r="W139" i="55"/>
  <c r="L31" i="52" s="1"/>
  <c r="X139" i="55"/>
  <c r="M31" i="52" s="1"/>
  <c r="Y139" i="55"/>
  <c r="N31" i="52" s="1"/>
  <c r="Z139" i="55"/>
  <c r="U139" i="55"/>
  <c r="J31" i="52" s="1"/>
  <c r="V132" i="55"/>
  <c r="K30" i="52" s="1"/>
  <c r="W132" i="55"/>
  <c r="L30" i="52" s="1"/>
  <c r="X132" i="55"/>
  <c r="M30" i="52" s="1"/>
  <c r="Y132" i="55"/>
  <c r="N30" i="52" s="1"/>
  <c r="Z132" i="55"/>
  <c r="U132" i="55"/>
  <c r="J30" i="52" s="1"/>
  <c r="V84" i="55"/>
  <c r="K29" i="52" s="1"/>
  <c r="W84" i="55"/>
  <c r="L29" i="52" s="1"/>
  <c r="X84" i="55"/>
  <c r="M29" i="52" s="1"/>
  <c r="U84" i="55"/>
  <c r="J29" i="52" s="1"/>
  <c r="V72" i="55"/>
  <c r="K27" i="52" s="1"/>
  <c r="W72" i="55"/>
  <c r="L27" i="52" s="1"/>
  <c r="X72" i="55"/>
  <c r="M27" i="52" s="1"/>
  <c r="Y72" i="55"/>
  <c r="N27" i="52" s="1"/>
  <c r="Z72" i="55"/>
  <c r="U72" i="55"/>
  <c r="J27" i="52" s="1"/>
  <c r="Z65" i="55"/>
  <c r="V65" i="55"/>
  <c r="K26" i="52" s="1"/>
  <c r="W65" i="55"/>
  <c r="L26" i="52" s="1"/>
  <c r="X65" i="55"/>
  <c r="M26" i="52" s="1"/>
  <c r="Y65" i="55"/>
  <c r="N26" i="52" s="1"/>
  <c r="U65" i="55"/>
  <c r="J26" i="52" s="1"/>
  <c r="V63" i="55"/>
  <c r="K25" i="52" s="1"/>
  <c r="W63" i="55"/>
  <c r="L25" i="52" s="1"/>
  <c r="X63" i="55"/>
  <c r="M25" i="52" s="1"/>
  <c r="Y63" i="55"/>
  <c r="N25" i="52" s="1"/>
  <c r="Z63" i="55"/>
  <c r="U63" i="55"/>
  <c r="J25" i="52" s="1"/>
  <c r="Z59" i="55"/>
  <c r="V59" i="55"/>
  <c r="K24" i="52" s="1"/>
  <c r="W59" i="55"/>
  <c r="L24" i="52" s="1"/>
  <c r="X59" i="55"/>
  <c r="M24" i="52" s="1"/>
  <c r="Y59" i="55"/>
  <c r="N24" i="52" s="1"/>
  <c r="U59" i="55"/>
  <c r="J24" i="52" s="1"/>
  <c r="Z48" i="55"/>
  <c r="V48" i="55"/>
  <c r="K23" i="52" s="1"/>
  <c r="W48" i="55"/>
  <c r="L23" i="52" s="1"/>
  <c r="X48" i="55"/>
  <c r="M23" i="52" s="1"/>
  <c r="Y48" i="55"/>
  <c r="N23" i="52" s="1"/>
  <c r="U48" i="55"/>
  <c r="J23" i="52" s="1"/>
  <c r="V12" i="55"/>
  <c r="K21" i="52" s="1"/>
  <c r="K20" i="52" s="1"/>
  <c r="W12" i="55"/>
  <c r="L21" i="52" s="1"/>
  <c r="L20" i="52" s="1"/>
  <c r="X12" i="55"/>
  <c r="M21" i="52" s="1"/>
  <c r="M20" i="52" s="1"/>
  <c r="Y12" i="55"/>
  <c r="N21" i="52" s="1"/>
  <c r="N20" i="52" s="1"/>
  <c r="Z12" i="55"/>
  <c r="U12" i="55"/>
  <c r="J21" i="52" s="1"/>
  <c r="J20" i="52" s="1"/>
  <c r="M33" i="52" l="1"/>
  <c r="J33" i="52"/>
  <c r="L33" i="52"/>
  <c r="K33" i="52"/>
  <c r="N33" i="52"/>
  <c r="P44" i="52"/>
  <c r="L28" i="52"/>
  <c r="P36" i="52"/>
  <c r="L47" i="52"/>
  <c r="P34" i="52"/>
  <c r="P39" i="52"/>
  <c r="P46" i="52"/>
  <c r="P45" i="52"/>
  <c r="P49" i="52"/>
  <c r="K22" i="52"/>
  <c r="J40" i="52"/>
  <c r="P41" i="52"/>
  <c r="J47" i="52"/>
  <c r="P48" i="52"/>
  <c r="P42" i="52"/>
  <c r="M40" i="52"/>
  <c r="N50" i="52"/>
  <c r="P50" i="52" s="1"/>
  <c r="P51" i="52"/>
  <c r="M47" i="52"/>
  <c r="M43" i="52"/>
  <c r="M28" i="52"/>
  <c r="M22" i="52"/>
  <c r="L22" i="52"/>
  <c r="N47" i="52"/>
  <c r="N22" i="52"/>
  <c r="L43" i="52"/>
  <c r="L40" i="52"/>
  <c r="K47" i="52"/>
  <c r="K43" i="52"/>
  <c r="K40" i="52"/>
  <c r="N12" i="52"/>
  <c r="N43" i="52"/>
  <c r="N40" i="52"/>
  <c r="N28" i="52"/>
  <c r="N6" i="52"/>
  <c r="N4" i="52" s="1"/>
  <c r="R6" i="52" s="1"/>
  <c r="K28" i="52"/>
  <c r="J22" i="52"/>
  <c r="J43" i="52"/>
  <c r="J28" i="52"/>
  <c r="U77" i="54"/>
  <c r="K17" i="52" s="1"/>
  <c r="K16" i="52" s="1"/>
  <c r="V77" i="54"/>
  <c r="L17" i="52" s="1"/>
  <c r="L16" i="52" s="1"/>
  <c r="W77" i="54"/>
  <c r="M17" i="52" s="1"/>
  <c r="M16" i="52" s="1"/>
  <c r="T77" i="54"/>
  <c r="J17" i="52" s="1"/>
  <c r="J16" i="52" s="1"/>
  <c r="U70" i="54"/>
  <c r="K15" i="52" s="1"/>
  <c r="V70" i="54"/>
  <c r="L15" i="52" s="1"/>
  <c r="W70" i="54"/>
  <c r="M15" i="52" s="1"/>
  <c r="T70" i="54"/>
  <c r="J15" i="52" s="1"/>
  <c r="U67" i="54"/>
  <c r="K14" i="52" s="1"/>
  <c r="V67" i="54"/>
  <c r="L14" i="52" s="1"/>
  <c r="W67" i="54"/>
  <c r="M14" i="52" s="1"/>
  <c r="T67" i="54"/>
  <c r="J14" i="52" s="1"/>
  <c r="U53" i="54"/>
  <c r="K13" i="52" s="1"/>
  <c r="V53" i="54"/>
  <c r="L13" i="52" s="1"/>
  <c r="W53" i="54"/>
  <c r="M13" i="52" s="1"/>
  <c r="M12" i="52" s="1"/>
  <c r="T53" i="54"/>
  <c r="J13" i="52" s="1"/>
  <c r="U37" i="54"/>
  <c r="K11" i="52" s="1"/>
  <c r="K10" i="52" s="1"/>
  <c r="V37" i="54"/>
  <c r="L11" i="52" s="1"/>
  <c r="L10" i="52" s="1"/>
  <c r="W37" i="54"/>
  <c r="M11" i="52" s="1"/>
  <c r="M10" i="52" s="1"/>
  <c r="T37" i="54"/>
  <c r="J11" i="52" s="1"/>
  <c r="J10" i="52" s="1"/>
  <c r="U24" i="54"/>
  <c r="V24" i="54"/>
  <c r="L9" i="52" s="1"/>
  <c r="T24" i="54"/>
  <c r="J9" i="52" s="1"/>
  <c r="U12" i="54"/>
  <c r="K8" i="52" s="1"/>
  <c r="V12" i="54"/>
  <c r="L8" i="52" s="1"/>
  <c r="T12" i="54"/>
  <c r="J8" i="52" s="1"/>
  <c r="L7" i="52" l="1"/>
  <c r="J7" i="52"/>
  <c r="J12" i="52"/>
  <c r="U90" i="54"/>
  <c r="K9" i="52"/>
  <c r="K7" i="52" s="1"/>
  <c r="K12" i="52"/>
  <c r="L12" i="52"/>
  <c r="J18" i="52"/>
  <c r="K18" i="52"/>
  <c r="M18" i="52"/>
  <c r="E33" i="56" s="1"/>
  <c r="E34" i="56" s="1"/>
  <c r="P37" i="52"/>
  <c r="N18" i="52"/>
  <c r="F33" i="56" s="1"/>
  <c r="F34" i="56" s="1"/>
  <c r="N5" i="52"/>
  <c r="G5" i="56" s="1"/>
  <c r="G4" i="56"/>
  <c r="P47" i="52"/>
  <c r="P43" i="52"/>
  <c r="P40" i="52"/>
  <c r="P28" i="52"/>
  <c r="V90" i="54"/>
  <c r="T316" i="55"/>
  <c r="Z311" i="55"/>
  <c r="T293" i="55"/>
  <c r="T289" i="55"/>
  <c r="T283" i="55"/>
  <c r="T277" i="55"/>
  <c r="Z276" i="55"/>
  <c r="Z275" i="55" s="1"/>
  <c r="T270" i="55"/>
  <c r="T266" i="55"/>
  <c r="T258" i="55"/>
  <c r="T250" i="55"/>
  <c r="T239" i="55"/>
  <c r="T225" i="55"/>
  <c r="T202" i="55"/>
  <c r="T157" i="55"/>
  <c r="T150" i="55"/>
  <c r="T130" i="55"/>
  <c r="T83" i="55"/>
  <c r="T71" i="55"/>
  <c r="T62" i="55"/>
  <c r="T57" i="55"/>
  <c r="T47" i="55"/>
  <c r="B3" i="55"/>
  <c r="A2" i="55"/>
  <c r="A1" i="55"/>
  <c r="T90" i="54"/>
  <c r="W34" i="54"/>
  <c r="W24" i="54" s="1"/>
  <c r="B3" i="54"/>
  <c r="A2" i="54"/>
  <c r="L6" i="52" l="1"/>
  <c r="L4" i="52" s="1"/>
  <c r="L5" i="52" s="1"/>
  <c r="E5" i="56" s="1"/>
  <c r="J6" i="52"/>
  <c r="J4" i="52" s="1"/>
  <c r="J5" i="52" s="1"/>
  <c r="C5" i="56" s="1"/>
  <c r="K6" i="52"/>
  <c r="K4" i="52" s="1"/>
  <c r="D4" i="56" s="1"/>
  <c r="M9" i="52"/>
  <c r="M7" i="52" s="1"/>
  <c r="M6" i="52" s="1"/>
  <c r="M4" i="52" s="1"/>
  <c r="Q6" i="52" s="1"/>
  <c r="W90" i="54"/>
  <c r="K19" i="52"/>
  <c r="C33" i="56"/>
  <c r="C34" i="56" s="1"/>
  <c r="J19" i="52"/>
  <c r="B33" i="56"/>
  <c r="N19" i="52"/>
  <c r="R21" i="52"/>
  <c r="M19" i="52"/>
  <c r="Q21" i="52"/>
  <c r="L18" i="52"/>
  <c r="P33" i="52"/>
  <c r="P38" i="52"/>
  <c r="A2" i="48"/>
  <c r="A2" i="44"/>
  <c r="C4" i="56" l="1"/>
  <c r="E4" i="56"/>
  <c r="K5" i="52"/>
  <c r="D5" i="56" s="1"/>
  <c r="P6" i="52"/>
  <c r="F4" i="56"/>
  <c r="P4" i="52"/>
  <c r="M5" i="52"/>
  <c r="F5" i="56" s="1"/>
  <c r="B34" i="56"/>
  <c r="L19" i="52"/>
  <c r="D33" i="56"/>
  <c r="D34" i="56" s="1"/>
  <c r="P21" i="52"/>
  <c r="P18" i="52"/>
  <c r="U149" i="48"/>
  <c r="S149" i="48"/>
  <c r="I4" i="56" l="1"/>
  <c r="I33" i="56"/>
  <c r="U252" i="48"/>
  <c r="S252" i="48"/>
  <c r="U125" i="48" l="1"/>
  <c r="S125" i="48"/>
  <c r="V29" i="44"/>
  <c r="T29" i="44"/>
  <c r="V52" i="44" l="1"/>
  <c r="T52" i="44"/>
  <c r="S66" i="44" l="1"/>
  <c r="V62" i="44"/>
  <c r="T62" i="44"/>
  <c r="V43" i="44"/>
  <c r="T43" i="44"/>
  <c r="V18" i="44"/>
  <c r="T18" i="44"/>
  <c r="B3" i="44"/>
  <c r="V66" i="44" l="1"/>
  <c r="U236" i="48"/>
  <c r="S236" i="48"/>
  <c r="U55" i="48" l="1"/>
  <c r="S55" i="48"/>
  <c r="S267" i="48"/>
  <c r="U290" i="48"/>
  <c r="S290" i="48"/>
  <c r="U267" i="48" l="1"/>
  <c r="U263" i="48"/>
  <c r="S263" i="48"/>
  <c r="U257" i="48"/>
  <c r="S257" i="48"/>
  <c r="U246" i="48"/>
  <c r="S246" i="48"/>
  <c r="U243" i="48"/>
  <c r="S243" i="48"/>
  <c r="U230" i="48"/>
  <c r="S230" i="48"/>
  <c r="U222" i="48"/>
  <c r="S222" i="48"/>
  <c r="U211" i="48"/>
  <c r="S211" i="48"/>
  <c r="U192" i="48"/>
  <c r="S192" i="48"/>
  <c r="U142" i="48"/>
  <c r="S142" i="48"/>
  <c r="U130" i="48"/>
  <c r="S130" i="48"/>
  <c r="U80" i="48"/>
  <c r="S80" i="48"/>
  <c r="U68" i="48"/>
  <c r="S68" i="48"/>
  <c r="U59" i="48"/>
  <c r="S59" i="48"/>
  <c r="U46" i="48"/>
  <c r="S46" i="48"/>
  <c r="S293" i="48" l="1"/>
  <c r="U293" i="48"/>
  <c r="Y285" i="48"/>
  <c r="W285" i="48"/>
  <c r="Y264" i="48"/>
  <c r="W264" i="48"/>
  <c r="Y258" i="48"/>
  <c r="W258" i="48"/>
  <c r="Y251" i="48"/>
  <c r="W251" i="48"/>
  <c r="Y245" i="48"/>
  <c r="W245" i="48"/>
  <c r="Y238" i="48"/>
  <c r="W238" i="48"/>
  <c r="Y231" i="48"/>
  <c r="W231" i="48"/>
  <c r="Y211" i="48"/>
  <c r="W211" i="48"/>
  <c r="Y141" i="48"/>
  <c r="W141" i="48"/>
  <c r="Y110" i="48"/>
  <c r="W110" i="48"/>
  <c r="Y69" i="48"/>
  <c r="W69" i="48"/>
  <c r="Y60" i="48"/>
  <c r="W60" i="48"/>
  <c r="Y215" i="48"/>
  <c r="W215" i="48"/>
  <c r="Y268" i="48" l="1"/>
  <c r="W268" i="48"/>
  <c r="Y129" i="48"/>
  <c r="W129" i="48"/>
  <c r="H206" i="48"/>
  <c r="Y56" i="48"/>
  <c r="W56" i="48"/>
  <c r="B3" i="48"/>
  <c r="A1" i="48"/>
  <c r="C4" i="52"/>
  <c r="A1" i="44" l="1"/>
  <c r="A1" i="54"/>
</calcChain>
</file>

<file path=xl/comments1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5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sharedStrings.xml><?xml version="1.0" encoding="utf-8"?>
<sst xmlns="http://schemas.openxmlformats.org/spreadsheetml/2006/main" count="3911" uniqueCount="924">
  <si>
    <t>3. กองการเจ้าหน้าที่</t>
  </si>
  <si>
    <t>โครงการ/กิจกรรม</t>
  </si>
  <si>
    <t>รายรับ</t>
  </si>
  <si>
    <t>รายจ่าย</t>
  </si>
  <si>
    <t>กองวิเทศสัมพันธ์</t>
  </si>
  <si>
    <t>กองกิจการนิสิต</t>
  </si>
  <si>
    <t>สำนักงานบริการวิชาการ</t>
  </si>
  <si>
    <t>กองการเจ้าหน้าที่</t>
  </si>
  <si>
    <t>กองยานพาหนะฯ</t>
  </si>
  <si>
    <t>กองแผนงาน</t>
  </si>
  <si>
    <t>-</t>
  </si>
  <si>
    <t>กองกลาง</t>
  </si>
  <si>
    <t>สำนักงานอธิการบดี</t>
  </si>
  <si>
    <t>สำนักงานทรัพย์สิน</t>
  </si>
  <si>
    <t>สำนักการกีฬา</t>
  </si>
  <si>
    <t>สำนักงานตรวจสอบภายใน</t>
  </si>
  <si>
    <t>สถานพยาบาล</t>
  </si>
  <si>
    <t>กองคลัง</t>
  </si>
  <si>
    <t>สำนักงานประกันคุณภาพ</t>
  </si>
  <si>
    <t>แผ่นดิน</t>
  </si>
  <si>
    <t>รายได้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</si>
  <si>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</si>
  <si>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</si>
  <si>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</si>
  <si>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</si>
  <si>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</si>
  <si>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</si>
  <si>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</si>
  <si>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1 ครั้ง</t>
  </si>
  <si>
    <t>2 โครงการ</t>
  </si>
  <si>
    <t>ร้อยละ 80</t>
  </si>
  <si>
    <t>8 ข้อ</t>
  </si>
  <si>
    <t>ร้อยละ 90</t>
  </si>
  <si>
    <t>ร้อยละ 20</t>
  </si>
  <si>
    <t>7 ข้อ</t>
  </si>
  <si>
    <t>ร้อยละ 100</t>
  </si>
  <si>
    <t>6 ข้อ</t>
  </si>
  <si>
    <t>ร้อยละ 70</t>
  </si>
  <si>
    <t>ไม่น้อยกว่า 3.51</t>
  </si>
  <si>
    <t>สำนักงานกฎหมาย</t>
  </si>
  <si>
    <t>1 โครงการ</t>
  </si>
  <si>
    <t>4 ข้อ</t>
  </si>
  <si>
    <t>1 กิจกรรม</t>
  </si>
  <si>
    <t>ร้อยละ 50</t>
  </si>
  <si>
    <t>2 ราย</t>
  </si>
  <si>
    <t>5 โครงการ</t>
  </si>
  <si>
    <t>1 ฐานข้อมูล</t>
  </si>
  <si>
    <t>3 เล่ม</t>
  </si>
  <si>
    <t>3 โครงการ</t>
  </si>
  <si>
    <t>20 หน่วยงาน</t>
  </si>
  <si>
    <t>9 โครงการ</t>
  </si>
  <si>
    <t>4 โครงการ</t>
  </si>
  <si>
    <t>2 ครั้ง</t>
  </si>
  <si>
    <t>1 เล่ม</t>
  </si>
  <si>
    <t>1 คน</t>
  </si>
  <si>
    <t>3 คน</t>
  </si>
  <si>
    <t>1 เรื่อง</t>
  </si>
  <si>
    <t>2 ผลงาน</t>
  </si>
  <si>
    <t>ร้อยละ 85</t>
  </si>
  <si>
    <t>40 ล้านบาท</t>
  </si>
  <si>
    <t>20 ล้านบาท</t>
  </si>
  <si>
    <t>ร้อยละ 75</t>
  </si>
  <si>
    <t>ยุทธศาสตร์/กลยุทธ์</t>
  </si>
  <si>
    <t>ต่ำกว่าเป้าหมาย</t>
  </si>
  <si>
    <t>อยู่ระหว่างดำเนินการ</t>
  </si>
  <si>
    <t>ยังไม่ได้ดำเนินการ</t>
  </si>
  <si>
    <t>4 ผลงาน</t>
  </si>
  <si>
    <t>4 ราย</t>
  </si>
  <si>
    <t>3 เรื่อง</t>
  </si>
  <si>
    <t>3 ราย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</si>
  <si>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</si>
  <si>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</si>
  <si>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</si>
  <si>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</si>
  <si>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</si>
  <si>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</si>
  <si>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>12 ครั้ง</t>
  </si>
  <si>
    <t>45 ล้านบาท</t>
  </si>
  <si>
    <t>100 คน</t>
  </si>
  <si>
    <t>1 ด้าน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</si>
  <si>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</si>
  <si>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</si>
  <si>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</si>
  <si>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</si>
  <si>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</si>
  <si>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</si>
  <si>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</si>
  <si>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เป้าหมายผลผลิต
พ.ศ.2560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</si>
  <si>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</si>
  <si>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</si>
  <si>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</si>
  <si>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</si>
  <si>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</si>
  <si>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</si>
  <si>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</si>
  <si>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</si>
  <si>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</si>
  <si>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</si>
  <si>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</si>
  <si>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</si>
  <si>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</si>
  <si>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</si>
  <si>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</si>
  <si>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</si>
  <si>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</si>
  <si>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</si>
  <si>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</si>
  <si>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</si>
  <si>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</si>
  <si>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</si>
  <si>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</si>
  <si>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</si>
  <si>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</si>
  <si>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</si>
  <si>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</si>
  <si>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</si>
  <si>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</si>
  <si>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</si>
  <si>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</si>
  <si>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</si>
  <si>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</si>
  <si>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</si>
  <si>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 xml:space="preserve"> 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</si>
  <si>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กลยุทธ์สำนักงานอธิการบดี : ควบคุมรายจ่ายให้มีประสิทธิภาพ</t>
  </si>
  <si>
    <t xml:space="preserve">          กลยุทธ์สำนักงานอธิการบดี : แสวงหารายได้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</si>
  <si>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</si>
  <si>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</si>
  <si>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</si>
  <si>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</si>
  <si>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โครงการ QA สัญจร สำนักงานอธิการบดี</t>
  </si>
  <si>
    <t>ร้อยละของบุคลากรที่มีความรู้ความเข้าใจมากขึ้น</t>
  </si>
  <si>
    <t>จำนวนครั้งของการประชุม</t>
  </si>
  <si>
    <t>เดือนละ1ครั้ง</t>
  </si>
  <si>
    <t>จำนวนครั้งในการประเมินภาวะผู้นำ</t>
  </si>
  <si>
    <t>2 ปี ครั้ง</t>
  </si>
  <si>
    <t>2 เรื่อง</t>
  </si>
  <si>
    <t>โครงการประเมินคุณธรรมและความโปร่งใสในการดำเนินงานของหน่วยงานภาครัฐ</t>
  </si>
  <si>
    <t>คะแนนผลการประเมินไม่น้อยกว่าร้อยละ 80 ของคะแนนเต็ม</t>
  </si>
  <si>
    <t>โครงการจัดการความรู้สำนักงานอธิการบดี</t>
  </si>
  <si>
    <t>ร้อยละของบุคลากรที่เข้าร่วมโครงการ</t>
  </si>
  <si>
    <t>ไม่น้อยกว่าร้อยละ 80 ของกลุ่มเป้าหมาย</t>
  </si>
  <si>
    <t>โครงการกิจกรรมการเข้าร่วมโครงการทำนุบำรุงศิลปะและวัฒนธรรม</t>
  </si>
  <si>
    <t>ร้อยละของผู้เข้าร่วมโครงการ</t>
  </si>
  <si>
    <t>โครงการสัมมนาเครือข่ายผู้ปฏิบัติงานด้านกฎหมายของมหาวิทยาลัยเกษตรศาสตร์</t>
  </si>
  <si>
    <t>จำนวนเรื่องที่พิจารณาร่วมกัน</t>
  </si>
  <si>
    <t>สรุปการส่ง</t>
  </si>
  <si>
    <t>โครงการวันพัฒนาและปลูกต้นไม้ มก.</t>
  </si>
  <si>
    <t>การจัดการความรู้ในหน่วยงาน</t>
  </si>
  <si>
    <t>จำนวนเรื่องขององค์ความรู้ที่จัดทำในหน่วยงาน</t>
  </si>
  <si>
    <t>การบริหารความเสี่ยงประจำปี</t>
  </si>
  <si>
    <t>จำนวนความเสี่ยงที่ได้ดำเนินการตามแผน</t>
  </si>
  <si>
    <t>1 แผน</t>
  </si>
  <si>
    <t>ร้อยละการบรรลุเป้าหมายตามแผนปฏิบัติการ</t>
  </si>
  <si>
    <t>จำนวนกิจกรรม</t>
  </si>
  <si>
    <t>การจัดทำแผนพัฒนาบุคลากรและการติดตามประเมินผล</t>
  </si>
  <si>
    <t>ความสำเร็จในการดำเนินการในระบบการพัฒนาบุคลากรตามคู่มือ</t>
  </si>
  <si>
    <t>ร้อยละของบุคลากรที่ได้รับการพัฒนาความรู้ ทักษะวิชาชีพ สอดคล้องกับการปฏิบัติงาน</t>
  </si>
  <si>
    <t>โครงการอบรมปฐมพยาบาลเบื้องต้นสำหรับบุคลากรสายมิใช่วิชาชีพ</t>
  </si>
  <si>
    <t>ร้อยละของบุคลากรที่ผ่านการประเมินความรู้และทักษะ</t>
  </si>
  <si>
    <t>ระดับความพึงพอใจของผู้เข้าร่วมกิจกรรม</t>
  </si>
  <si>
    <t>โครงการบริการสุขภาพปฐมภูมิ</t>
  </si>
  <si>
    <t>ระดับความพึงพอใจของผู้เข้ารับบริการ</t>
  </si>
  <si>
    <t>ความสำเร็จของการดำเนินงานรวบรวมและเสนอโครงการทันตามระยะเวลาที่กำหนด</t>
  </si>
  <si>
    <t xml:space="preserve">ร้อยละ 80 </t>
  </si>
  <si>
    <t>ความพึงพอใจของผู้รับบริการ</t>
  </si>
  <si>
    <t>โครงการพัฒนาสภาพแวดล้อมและภูมิทัศน์ภายใน</t>
  </si>
  <si>
    <t>ร้อยละ 10 ของปีที่ผ่านมา</t>
  </si>
  <si>
    <t>โครงการพัฒนาการให้บริการรับ-จ่ายเงินโครงการพัฒนาวิชาการ</t>
  </si>
  <si>
    <t>โครงการจ่ายเงินสวัสดิการผ่านระบบ cash management ของธนาคาร</t>
  </si>
  <si>
    <t>โครงการพัฒนาระบบสารบรรณอิเล็กทรอนิกส์</t>
  </si>
  <si>
    <t>1 ระบบ</t>
  </si>
  <si>
    <t>จัดทำรายงานสรุปเพื่อเป็นแนวทางในการสร้างความร่วมมือกับต่างประเทศ</t>
  </si>
  <si>
    <t>1 ฉบับ</t>
  </si>
  <si>
    <t>ความสำเร็จในการดำเนินงานรับรองชาวต่างประเทศ</t>
  </si>
  <si>
    <t>ความสำเร็จในการประสานงานกิจกรรมอื่นๆ ร่วมกับสถาบันคู่สัญญา</t>
  </si>
  <si>
    <t>ความสำเร็จในการประสานงาน เพื่อให้เกิดกิจกรรมเชิงวิชาการร่วมกับเครือข่ายสถาบันคู่สัญญาต่างประเทศ</t>
  </si>
  <si>
    <t>จำนวนผู้สมัครเข้าร่วมโครงการ</t>
  </si>
  <si>
    <t>1 ราย</t>
  </si>
  <si>
    <t>จำนวนครั้งที่จัด</t>
  </si>
  <si>
    <t>ความสำเร็จในการประสานงานให้เกิดการหารือความร่วมมือทางวิชาการด้านการจัดหลักสูตรร่วม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</si>
  <si>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จำนวนนิสิตที่เข้าร่วมกิจกรรมเชิงวิชาการในต่างประเทศ</t>
  </si>
  <si>
    <t>50 ราย</t>
  </si>
  <si>
    <t>15 ราย/โครงการ</t>
  </si>
  <si>
    <t>จำนวนนิสิตที่สมัครเข้าร่วมโครงการ</t>
  </si>
  <si>
    <t>25 ราย</t>
  </si>
  <si>
    <t>จำนวนนิสิตที่เข้าร่วมโครงการ</t>
  </si>
  <si>
    <t>จำนวนเรื่องที่มีการแลกเปลี่ยนเรียนรู้</t>
  </si>
  <si>
    <t>จำนวนหน่วยงานภายใน มก. ที่ส่งบุคลากรเข้าร่วม</t>
  </si>
  <si>
    <t>จำนวนบุคลากรที่เข้าร่วมและสามารถสื่อสารได้</t>
  </si>
  <si>
    <t>จำนวนหน่วยงานที่เข้าร่วมโครงการ</t>
  </si>
  <si>
    <t>ชุดข้อมูลบุคลากรกองวิเทศสัมพันธ์</t>
  </si>
  <si>
    <t>มีข้อมูลบุคลากรที่ถูกต้อง ครบถ้วนสมบูรณ์ เป็นปัจจุบัน</t>
  </si>
  <si>
    <t>จำนวนกิจกรรมที่นำมาวิเคราะห์และจัดทำแผนบริหารความเสี่ยง</t>
  </si>
  <si>
    <t>ระดับความพึงพอใจ</t>
  </si>
  <si>
    <t>มิถุนายน 2560</t>
  </si>
  <si>
    <t>ระบบสารสนเทศงานวิเทศสัมพันธ์</t>
  </si>
  <si>
    <t>โครงการส่งเสริมให้เกิดการบริการวิชาการ</t>
  </si>
  <si>
    <t>ร้อยละ 5</t>
  </si>
  <si>
    <t>โครงการถ่ายทอดเทคโนโลยีทางทรัพย์สินทางปัญญา</t>
  </si>
  <si>
    <t>จำนวนสัญญาที่ได้รับการถ่ายทอดเทคโนโลยี</t>
  </si>
  <si>
    <t>โครงการสร้างผู้ประกอบการจากความเชี่ยวชาญของมหาวิทยาลัย</t>
  </si>
  <si>
    <t>3-4 ราย</t>
  </si>
  <si>
    <t>โครงการจัดการองค์ความรู้ภายในหน่วยงาน</t>
  </si>
  <si>
    <t>ร้อยละของการบรรลุเป้าหมายตามแผนปฏิบัติการ</t>
  </si>
  <si>
    <t>โครงการเผยแพร่ผลงานวิทยาเขตสีเขียว</t>
  </si>
  <si>
    <t>จำนวนโครงการ</t>
  </si>
  <si>
    <t>โครงการวิทยาเขตสีเขียว (KU Green Campus)</t>
  </si>
  <si>
    <t>ระดับความพึงพอใจของผู้เข้าร่วมโครงการ</t>
  </si>
  <si>
    <t>โครงการอนุรักษ์สิ่งแวดล้อมและลดใช้พลังงาน</t>
  </si>
  <si>
    <t>โครงการปรับปรุงระบบสาธารณูปโภคส่วนกลาง มก.</t>
  </si>
  <si>
    <t>ระดับความพึงพอใจของผู้รับบริการ</t>
  </si>
  <si>
    <t>โครงการพัฒนาปรับปรุงสภาพแวดล้อมอาคารเรียนส่วนกลาง มก.</t>
  </si>
  <si>
    <t>จำนวนโครงการที่พัฒนา</t>
  </si>
  <si>
    <t>โครงการการบริหารจัดการอาคารที่พักอาศัยของบุคลากร</t>
  </si>
  <si>
    <t>โครงการพัฒนาระบบรักษาความปลอดภัย</t>
  </si>
  <si>
    <t>โครงการพัฒนาระบบการจราจร</t>
  </si>
  <si>
    <t>โครงการพัฒนาการให้บริการรถสวัสดิการ</t>
  </si>
  <si>
    <t>โครงการให้บริการอาคารจอดรถ</t>
  </si>
  <si>
    <t>งบประมาณที่ประหยัดได้จากการใช้ทรัพยากรร่วมกัน</t>
  </si>
  <si>
    <t>โครงการบริหารและจัดหารายได้ของหน่วยงาน</t>
  </si>
  <si>
    <t>จำนวนรายได้ที่หน่วยงานหาได้</t>
  </si>
  <si>
    <t>โครงการแลกเปลี่ยนเรียนรู้ภายในหน่วยงาน</t>
  </si>
  <si>
    <t>โครงการพัฒนาเพิ่มศักยภาพบุคลากรในด้านต่างๆ</t>
  </si>
  <si>
    <t>ร้อยละของบุคลากรที่เข้าร่วมอบรม</t>
  </si>
  <si>
    <t>โครงการพัฒนาปรับปรุงฐานข้อมูลเพื่อการบริหารจัดการด้านการบริหารงานบุคคล</t>
  </si>
  <si>
    <t>จำนวนฐานข้อมูลที่ได้พัฒนาปรับปรุง</t>
  </si>
  <si>
    <t>ร้อยละความสำเร็จของผลประเมินแผนบริหารความเสี่ยง</t>
  </si>
  <si>
    <t>โครงการจัดทำฐานข้อมูลเพื่อการบริหาร</t>
  </si>
  <si>
    <t>5 ฐาน</t>
  </si>
  <si>
    <t>ระดับความพึงพอใจของผู้เข้าใช้เว็บไซต์ของหน่วยงาน</t>
  </si>
  <si>
    <t>ผลการประเมินภาวะผู้นำของผู้บริหารหน่วยงาน</t>
  </si>
  <si>
    <t>กิจกรรมวันสงกรานต์</t>
  </si>
  <si>
    <t>กิจกรรมการใช้ภาษาไทย</t>
  </si>
  <si>
    <t>ร้อยละของบุคลากรที่ผ่านการทดสอบจากกิจกรรม</t>
  </si>
  <si>
    <t>กิจกรรมวัฒนธรรมออนทัวร์</t>
  </si>
  <si>
    <t>โครงการสื่อธรรมะออนไลน์</t>
  </si>
  <si>
    <t>ระดับความพึงพอใจของบุคลากร</t>
  </si>
  <si>
    <t>โครงการคัดแยกขยะเพื่อการใช้ประโยชน์</t>
  </si>
  <si>
    <t>ระดับความพึงพอใจของบุคลากรกองแผนงาน</t>
  </si>
  <si>
    <t>โครงการจิตสาธารณะกองแผนงาน</t>
  </si>
  <si>
    <t>โครงการพัฒนาปรับปรุงระบบงบประมาณเงินรายได้ มก.</t>
  </si>
  <si>
    <t>ร้อยละของการพัฒนาปรับปรุงงานที่แล้วเสร็จและสามารถเปิดใช้งานทันกับการจัดทำงบประมาณปี 2561</t>
  </si>
  <si>
    <t>โครงการพัฒนาปรับปรุงระบบสารสนเทศเพื่อการติดตามแผน</t>
  </si>
  <si>
    <t>ร้อยละของการพัฒนาปรับปรุงงานที่แล้วเสร็จ</t>
  </si>
  <si>
    <t>กิจกรรมการถ่ายทอดงานจากบุคลากรผู้เกษียณอายุราชการ</t>
  </si>
  <si>
    <t>กิจกรรมเรียนรู้งานการส่งออกหนังสือ</t>
  </si>
  <si>
    <t>จำนวนเอกสารเทคนิคการปฏิบัติงาน (เรื่อง)</t>
  </si>
  <si>
    <t>กิจกรรมพัฒนาทักษะการใช้ภาษาอังกฤษของบุคลากรกองแผนงาน</t>
  </si>
  <si>
    <t>จำนวนบุคลากรที่ได้รับการฝึกอบรม</t>
  </si>
  <si>
    <t>โครงการพัฒนาฐานข้อมูลการฝึกอบรมของบุคลากรกองแผนงาน</t>
  </si>
  <si>
    <t>ระดับความสำเร็จของการจัดทำฐานข้อมูลการฝึกอบรม (ระยะเวลา 2 ปี)</t>
  </si>
  <si>
    <t>โครงการจัดทำคู่มือการปฏิบัติงาน</t>
  </si>
  <si>
    <t>จำนวนคู่มือที่แล้วเสร็จ</t>
  </si>
  <si>
    <t>โครงการแนวทางการจัดทำการประเมินประสิทธิภาพการใช้ประโยชน์ห้องเรียน</t>
  </si>
  <si>
    <t>รายงานการประเมินประสิทธิภาพการใช้ประโยชน์ห้องเรียน</t>
  </si>
  <si>
    <t>ร้อยละบุคลากรที่เข้าร่วมโครงการ</t>
  </si>
  <si>
    <t>จำนวนข้อมูลแล้วเสร็จ</t>
  </si>
  <si>
    <t>โครงการสำรวจความพึงพอใจของผู้ใช้ระบบงานงบประมาณเงินรายได้ (RVN)</t>
  </si>
  <si>
    <t>ระดับความพึงพอใจของผู้ใช้ระบบงาน</t>
  </si>
  <si>
    <t>จำนวนรายได้ที่ได้รับ</t>
  </si>
  <si>
    <t>45ล้านบาท</t>
  </si>
  <si>
    <t>27ล้านบาท</t>
  </si>
  <si>
    <t>โครงการจัดหารายได้งานพิเศษ/โครงการเฉพาะกิจระดับมหาวิทยาลัย</t>
  </si>
  <si>
    <t>48 ล้านบาท</t>
  </si>
  <si>
    <t>48ล้านบาท</t>
  </si>
  <si>
    <t>เกณฑ์การพัฒนาสถาบันสู่สถาบันเรียนรู้</t>
  </si>
  <si>
    <t>5ข้อ</t>
  </si>
  <si>
    <t>เกณฑ์การบริหารความเสี่ยง</t>
  </si>
  <si>
    <t>Smart Cash Card โรงอาหารกลาง มก.</t>
  </si>
  <si>
    <t>3.3ล้านบาท</t>
  </si>
  <si>
    <t>โครงการการบริหารจัดการอาคารที่พักอาศัยของบุคลากร ซอยพหลโยธิน 45</t>
  </si>
  <si>
    <t>ระดับความสำเร็จของการบริหารจัดการอาคารที่พักอาศัยบุคลากร ซอยพหลโยธิน45</t>
  </si>
  <si>
    <t>14 ล้านบาท</t>
  </si>
  <si>
    <t>โครงการสำรวจความพึงพอใจของผู้รับบริการตามภารกิจที่เกี่ยวข้องกับหน่วยงาน</t>
  </si>
  <si>
    <t>รายงานผลการดำเนินงานของหน่วยงาน</t>
  </si>
  <si>
    <t>1 ชิ้นงาน</t>
  </si>
  <si>
    <t>โครงการวันคล้ายวันสถาปนาสำนักการกีฬาและสืบสานประเพณีไทย</t>
  </si>
  <si>
    <t>โครงการวันคล้ายวันสถาปนาสระจุฬาภรณวลัยลักษณ์</t>
  </si>
  <si>
    <t>สมรรถนะตามตำแหน่งงาน</t>
  </si>
  <si>
    <t>5 ตำแหน่ง</t>
  </si>
  <si>
    <t>3 องค์ความรู้</t>
  </si>
  <si>
    <t>โครงการเครือข่ายบริหารงานบุคคล</t>
  </si>
  <si>
    <t>แผนบริหารความเสี่ยง</t>
  </si>
  <si>
    <t>ระเบียบหลักเกณฑ์การไปปฏิบัติงานกับหน่วยงานภายนอก มก.</t>
  </si>
  <si>
    <t>1 ระเบียบ</t>
  </si>
  <si>
    <t>กิจกรรมการสำรวจความพึงพอใจของผู้รับบริการด้านการบริหารงานบุคคล</t>
  </si>
  <si>
    <t>ร้อยละของนิสิตPHC ที่ได้รับการอบรมครบตามจำนวนชั่วโมงที่กำหนด</t>
  </si>
  <si>
    <t>โครงการรณรงค์ประหยัดพลังงาน และอนุรักษ์สิ่งแวดล้อม</t>
  </si>
  <si>
    <t>ร้อยละหลอดไฟที่ปิดอย่างน้อยวันละ 1 ชั่วโมง</t>
  </si>
  <si>
    <t xml:space="preserve">ร้อยละ 85 </t>
  </si>
  <si>
    <t>โครงการบริหารทรัพยากรทางการเงินอย่างมีประสิทธิภาพ</t>
  </si>
  <si>
    <t>ร้อยละของโครงการที่จัดทำการเบิกเงินโครงการภายใน 3 วัน</t>
  </si>
  <si>
    <t>โครงการปฐมนิเทศบุคลากรใหม่ของสำนักงานประกันคุณภาพ</t>
  </si>
  <si>
    <t>โครงการแลกเปลี่ยนเรียนรู้</t>
  </si>
  <si>
    <t>โครงการพัฒนาทักษะทางภาษาอังกฤษเพื่อเตรียมความพร้อมสู่ประชาคมอาเซียน</t>
  </si>
  <si>
    <t xml:space="preserve">ไม่น้อยกว่าร้อยละ 80 </t>
  </si>
  <si>
    <t>โครงการทบทวนแผนกลยุทธ์และการจัดทำแผนปฏิบัติการของสำนักงานประกันคุณภาพ</t>
  </si>
  <si>
    <t>จัดทำแผนงานกลยุทธและแผนปฏิบัติงานที่สอดคล้องกับนโยบายมหาวิทยาลัย</t>
  </si>
  <si>
    <t>แผนปฏิบัติงานประจำปี 2560</t>
  </si>
  <si>
    <t>6  ช้อ</t>
  </si>
  <si>
    <t>โครงการบริหารพัสดุอย่างมีประสิทธิภาพ</t>
  </si>
  <si>
    <t xml:space="preserve">ร้อยละของค่าวัสดุที่ประหยัดได้ </t>
  </si>
  <si>
    <t>ร้อยละ 1 – 2</t>
  </si>
  <si>
    <t>โครงการสัมมนาเครือข่ายผู้ปฏิบัติงานด้านประกันคุณภาพภายใน และภายนอกมหาวิทยาลัยเกษตรศาสตร์</t>
  </si>
  <si>
    <t>จำนวนเครือข่าย</t>
  </si>
  <si>
    <t>3 เครือข่าย</t>
  </si>
  <si>
    <t>โครงการพัฒนาปรับปรุงฐานข้อมูลเพื่อการบริหารจัดการด้านสารสนเทศ</t>
  </si>
  <si>
    <t>ข้อสรุปในการปรับปรุงระบบสารสนเทศในรอบถัดไป</t>
  </si>
  <si>
    <t>มีข้อสรุป</t>
  </si>
  <si>
    <t>โครงการปรับปรุงระบบสารสนเทศเพื่องานด้านประกันคุณภาพ (QAIS)</t>
  </si>
  <si>
    <t>ร้อยละของคณะที่นำเข้าข้อมูลตามเวลาที่กำหนด (2 ครั้งต่อปี)</t>
  </si>
  <si>
    <t>โครงการปรับปรุงงาน/ลดขั้นตอนการทำงาน</t>
  </si>
  <si>
    <t>โครงการประเมินคุณภาพภายใน ระดับหลักสูตร</t>
  </si>
  <si>
    <t>โครงการประเมินคุณภาพภายใน ระดับคณะวิชา</t>
  </si>
  <si>
    <t>โครงการประเมินคุณภาพภายใน ระดับสถาบัน สำนัก</t>
  </si>
  <si>
    <t>โครงการประเมินคุณภาพภายใน ระดับมหาวิทยาลัย</t>
  </si>
  <si>
    <t>โครงการพัฒนาบุคลากรให้ได้รับการพัฒนาความรู้ และทักษะวิชาชีพที่สอดคล้องกับการปฏิบัติงาน</t>
  </si>
  <si>
    <t>ร้อยละของบุคลากรที่ได้รับการพัฒนาความรู้</t>
  </si>
  <si>
    <t>ร้อยละของความสำเร็จในการจัดทำแผนปฏิบัติการ (Action Plan)</t>
  </si>
  <si>
    <t xml:space="preserve">โครงการจัดทำข้อบังคับเกี่ยวกับจรรยาบรรณ การสอบสวน การสั่งลงโทษ การพิจารณาอุทธรณ์และร้องทุกข์ของบุคลากรมหาวิทยาลัยเกษตรศาสตร์
</t>
  </si>
  <si>
    <t>ร้อยละความสำเร็จของการจัดทำข้อบังคับ</t>
  </si>
  <si>
    <t>โครงการสำรวจความคิดเห็นจากการรับบริการของสำนักงานกฎหมาย</t>
  </si>
  <si>
    <t>ระดับความพึงพอใจของบุคลากรต่อการจัดโครงการ</t>
  </si>
  <si>
    <t>มากกว่า 300 ครั้งต่อปี</t>
  </si>
  <si>
    <t xml:space="preserve">โครงการพัฒนาปรับปรุงฐานข้อมูลด้านการเงินและบัญชีให้เป็นปัจจุบัน </t>
  </si>
  <si>
    <t>ร้อยละของบุคลากรมีความพึงพอใจในการเข้าร่วมโครงการ</t>
  </si>
  <si>
    <t>โครงการพัฒนาทักษะการใช้ภาษาอังกฤษของบุคลากรด้วยจดหมายข่าว</t>
  </si>
  <si>
    <t>6 งาน</t>
  </si>
  <si>
    <t>4 คะแนน</t>
  </si>
  <si>
    <t>2 ครั้งต่อปี</t>
  </si>
  <si>
    <t>การใช้เทคโนโลยีการสแกน barcodeพัสดุและครุภัณฑ์ของกองกลางและจัดทำรายงานการตรวจพัสดุครุภัณฑ์ เพื่อส่งกองคลัง</t>
  </si>
  <si>
    <t>1 ครั้งต่อปี</t>
  </si>
  <si>
    <t>โครงการสำรวจความพึงพอใจของผู้รับบริการตามภารกิจที่เกี่ยวข้องกับวิทยาเขต</t>
  </si>
  <si>
    <t>รายงานการศึกษาตนเอง (SSR)</t>
  </si>
  <si>
    <t>โครงการการจัดทำแผนพัฒนาบุคลากรและการติดตามประเมินผล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</si>
  <si>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</si>
  <si>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</si>
  <si>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</si>
  <si>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</si>
  <si>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</si>
  <si>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</si>
  <si>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</si>
  <si>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</si>
  <si>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</si>
  <si>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</si>
  <si>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</si>
  <si>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</si>
  <si>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</si>
  <si>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โครงการรณรงค์การใช้กระดาษ Reuse</t>
  </si>
  <si>
    <t>ร้อยละของการใช้กระดาษสองหน้าเพิ่มขึ้น</t>
  </si>
  <si>
    <t>โครงการลดการใช้กระดาษในสำนักงาน</t>
  </si>
  <si>
    <t>โครงการอบรม/สัมมนา คณะกรรมการตรวจสอบภายในประจำ คณะ สถาบัน สำนัก</t>
  </si>
  <si>
    <t>ร้อยละของรายงานผล
การตรวจสอบของ
คณะกรรมการ</t>
  </si>
  <si>
    <t>ระดับความรู้ ของผู้เข้าร่วมโครงการ</t>
  </si>
  <si>
    <t>โครงการศึกษาธรรมะและปฏิบัติธรรมหลักสูตรวิทันตสาสมาธิ</t>
  </si>
  <si>
    <t>โครงการอิ่มบุญสุขใจไปกับสวัสดิการ</t>
  </si>
  <si>
    <t>โครงการแลกเปลี่ยนเรียนรู้ งานประชาสัมพันธ์ "เรื่องการสื่อสารภายในหน่วยงาน"</t>
  </si>
  <si>
    <t>ร้อยละของบุคลากรที่เข้าร่วมโครงการสามารถนำความรู้ประยุกต์ใช้ในการทำงาน</t>
  </si>
  <si>
    <t>โครงการให้ความรู้เรื่อง การเข้าสู่ตำแหน่งทางวิชาการ (ชำนาญการ)</t>
  </si>
  <si>
    <t>โครงการเครือข่ายการจัดการความรู้นักตรวจสอบภายในระหว่างมหาวิทยาลัย</t>
  </si>
  <si>
    <t>The Writing Project: How to Write Better English ยกระดับการทำงานให้มีมาตรฐานสากล เน้นสมรรถนะการใช้ภาษาอังกฤษเพื่อการอ่านและเขียน</t>
  </si>
  <si>
    <t>โครงการพัฒนาฐานข้อมูลบุคลากร</t>
  </si>
  <si>
    <t xml:space="preserve">การจัดทำแผนการตรวจสอบประจำปี (Audit Plan) </t>
  </si>
  <si>
    <t>ร้อยละของรายงานผลการตรวจสอบตามแผนการตรวจสอบที่เสนอผู้บริหาร</t>
  </si>
  <si>
    <t>โครงการศึกษาดูงานองค์กรระหว่างประเทศและแลกเปลี่ยนประสบการณ์เรียนรู้</t>
  </si>
  <si>
    <t>ร้อยละของนิสิตที่เข้าร่วมโครงการได้รับประโยชน์ในระดับมาก</t>
  </si>
  <si>
    <t>&gt; ร้อยละ 70</t>
  </si>
  <si>
    <t>โครงการแลกเปลี่ยนศิลปวัฒนธรรมนานาชาติ</t>
  </si>
  <si>
    <t>ระดับความพึงพอใจของผู้เข้าร่วมโครงการอยู่ในระดับมาก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</si>
  <si>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</si>
  <si>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ระดับความสำเร็จของการดำเนินงานตามแผน</t>
  </si>
  <si>
    <t>&gt; ร้อยละ 80</t>
  </si>
  <si>
    <t>โครงการพัฒนานิสิตที่สอดคล้องกับกรอบมาตรฐานคุณวุฒิการศึกษาและอัตลักษณ์ของมก.</t>
  </si>
  <si>
    <t>ร้อยละของนิสิตที่เข้าร่วมโครงการ</t>
  </si>
  <si>
    <t>โครงการหอพักสีเขียว</t>
  </si>
  <si>
    <t>ร้อยละของบุคลากรเข้าร่วมโครงการ</t>
  </si>
  <si>
    <t>&gt;ร้อยละ 70</t>
  </si>
  <si>
    <t>ร้อยละของบุคลากรมีความรู้ความเข้าใจในระดับมาก</t>
  </si>
  <si>
    <t>โครงการพัฒนาทักษะการใช้ภาษาอังกฤษของบุคลากร</t>
  </si>
  <si>
    <t>ร้อยละความสำเร็จของการจัดการความเสี่ยง</t>
  </si>
  <si>
    <t>โครงการแจ้งซ่อมหอพักออนไลน์</t>
  </si>
  <si>
    <t>ระดับความพึงพอใจของผู้ใช้บริการ</t>
  </si>
  <si>
    <t>&gt;3.51</t>
  </si>
  <si>
    <t>โครงการสัมมนาเชิงปฏิบัติการจัดแผนยุทธศาสตร์การพัฒนานิสิต</t>
  </si>
  <si>
    <t>แผนยุทธศาสตร์การพัฒนานิสิต</t>
  </si>
  <si>
    <t>ร้อยละของจำนวนเครือข่ายศิษย์เก่าที่เพิ่มขึ้น</t>
  </si>
  <si>
    <t>&gt; ร้อยละ 20</t>
  </si>
  <si>
    <t>โครงการจัดทำแผนบริหารความเสี่ยงกองการเจ้าหน้าที่  เรื่อง "ความเข้าใจเกี่ยวกับบริหารงานบุคคลไม่ถูกต้อง"</t>
  </si>
  <si>
    <t>ระดับความคิดเห็นเกี่ยวกับการประเมินภาวะผู้นำของผู้บริหาร ตามหลักธรรมาภิบาล</t>
  </si>
  <si>
    <t>แผนพัฒนาบุคลากร กองกลาง</t>
  </si>
  <si>
    <t>รายงานผลตามแผนปฏิบัติการในที่ประชุมหัวหน้างาน</t>
  </si>
  <si>
    <t>ตัวชี้วัด</t>
  </si>
  <si>
    <t>การทบทวนกระบวนงานและรายงานผลการทำงานของทุกงาน</t>
  </si>
  <si>
    <t>แผนปฏิบัติการ (Action Plan) กองกลาง</t>
  </si>
  <si>
    <t>จำนวนผู้เข้าชม/ค้นหาข้อมูล ในเว็บไซต์ของสำนักงานตรวจสอบภายใน</t>
  </si>
  <si>
    <t>สำรวจความพึงพอใจของผู้รับบริการแต่ละวิทยาเขต</t>
  </si>
  <si>
    <t>โครงการสร้างผลงานเพื่อเข้าสู่ตำแหน่งผู้ช่วยศาสตราจารย์</t>
  </si>
  <si>
    <t>โครงการสร้างผลงานเพื่อเข้าสู่ตำแหน่งรองศาสตราจารย์</t>
  </si>
  <si>
    <t>โครงการประชุมเชิงปฏิบัติการ "เพิ่มศาสตราจารย์แบบก้าวกระโดด"</t>
  </si>
  <si>
    <t>ผู้เข้าร่วมโครงการมีความรู้ความเข้าใจหลักเกณฑ์</t>
  </si>
  <si>
    <t>จำนวนผู้ขอกำหนดตำแหน่งผศ.ภายในเวลาที่กำหนด จากกลุ่มเป้าหมาย</t>
  </si>
  <si>
    <t>จำนวนผู้ขอกำหนด ตำแหน่งรศ. ภายในเวลาที่กำหนด จากกลุ่มเป้าหมาย</t>
  </si>
  <si>
    <t>จำนวนผู้ขอกำหนดตำแหน่งศ. ภายในเวลาที่กำหนด จากกลุ่มเป้าหมาย</t>
  </si>
  <si>
    <t>การต้อนรับอาคันตุกะต่างประเทศ</t>
  </si>
  <si>
    <t>การจัดกิจกรรมเชิงวิชาการร่วมกับเครือข่ายต่างประเทศ</t>
  </si>
  <si>
    <t>โครงการประสานงานการสมัครเข้าร่วมโครงการแลกเปลี่ยนระยะสั้นของคณาจารย์</t>
  </si>
  <si>
    <t>โครงการประสานงานการสมัครรับทุนฝึกอบรมของคณาจารย์</t>
  </si>
  <si>
    <t>โครงการทุนสนับสนุนการวิจัยและการจัดกิจกรรมทางวิชาการของคณาจารย์ (Academic Activities)</t>
  </si>
  <si>
    <t>โครงการจัดบรรยายข้อมูลการศึกษาต่อและทุนการศึกษาจากองค์กรต่างประเทศ หรือสถานทูตต่างๆ</t>
  </si>
  <si>
    <t>โครงการประสานงานการสมัครเข้าร่วมโครงการแลกเปลี่ยน/ทุนการศึกษา/ทุนสนับสนุนกิจกรรมทางวิชาการ</t>
  </si>
  <si>
    <t>โครงการนิสิตแลกเปลี่ยนด้านวิชาการ Technical Visit</t>
  </si>
  <si>
    <t>โครงการทุนเพื่อการศึกษาต่อ</t>
  </si>
  <si>
    <t>Student Ambassador นิสิตไทยและนิสิตต่างชาติทำงานร่วมกับกองวิเทศสัมพันธ์</t>
  </si>
  <si>
    <t>ความสำเร็จในการดำเนินงานกรณีหน่วยงานภายนอกเชิญผู้บริหาร/บุคลากร เข้าร่วมกิจกรรม</t>
  </si>
  <si>
    <t>จำนวนผู้เข้าร่วมโครงการ</t>
  </si>
  <si>
    <t>2. ด้านกายภาพ</t>
  </si>
  <si>
    <t>3. ด้านการเงินและบัญชี</t>
  </si>
  <si>
    <t>4. ด้านทรัพยากรบุคคล</t>
  </si>
  <si>
    <t>5. ด้านบริหารงานทั่วไป</t>
  </si>
  <si>
    <t>6. ด้านการจัดการทรัพย์สิน</t>
  </si>
  <si>
    <t>7. ด้านสารสนเทศ</t>
  </si>
  <si>
    <t>8. ด้านจุดเน้นของวิทยาเขตและส่วนงาน</t>
  </si>
  <si>
    <t>9.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</si>
  <si>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ด้านการเรียนการสอน</t>
  </si>
  <si>
    <t xml:space="preserve"> ด้านการทำนุบำรุงศิลปะและวัฒนธรรม</t>
  </si>
  <si>
    <t>ร้อยละของส่วนงานที่เข้าร่วมโครงการ</t>
  </si>
  <si>
    <t>อย่างน้อย 1 ชนิด</t>
  </si>
  <si>
    <t>1.การพัฒนาบุคลากร</t>
  </si>
  <si>
    <t>2. การพัฒนาหลักสูตร</t>
  </si>
  <si>
    <t xml:space="preserve"> โครงการ Executive Summary เพื่อสนับสนุนการเจรจาความร่วมมือทางวิชาการกับพันธมิตรต่างประเทศ</t>
  </si>
  <si>
    <t>ดำเนินการได้แล้วเสร็จภายในระยะเวลาที่กำหนด</t>
  </si>
  <si>
    <t xml:space="preserve">ระดับความพึงพอใจของ
ผู้เข้าร่วมโครงการ
</t>
  </si>
  <si>
    <t>จำนวนครั้งของการเข้าร่วมเครือข่ายการจัดการความรู้</t>
  </si>
  <si>
    <t>ร้อยละความสำเร็จของการดำเนินการตามแผนบริหารความเสี่ยง</t>
  </si>
  <si>
    <t>โครงการลดการใช้กระดาษสำนักงาน (ใช้กระดาษ reuse)</t>
  </si>
  <si>
    <t>อัตราการลดลงของงบค่าซื้อกระดาษ</t>
  </si>
  <si>
    <t>ร้อยละ 10</t>
  </si>
  <si>
    <t>จำนวนผลงานที่แล้วเสร็จ</t>
  </si>
  <si>
    <t>3 ชิ้นงาน</t>
  </si>
  <si>
    <t>จำนวนครั้งที่หน่วยงานจัดส่งงานได้ตามกำหนดเวลา</t>
  </si>
  <si>
    <t xml:space="preserve">150,000
</t>
  </si>
  <si>
    <t>การส่งเสริมกิจกรรมการเคลื่อนย้ายนิสิต นักศึกษา ระหว่างประเทศและการถ่ายโอนหน่วยกิต</t>
  </si>
  <si>
    <t xml:space="preserve">จำนวนคู่มือการปฏิบัติงาน </t>
  </si>
  <si>
    <t>จำนวนชนิดอุปกรณ์ที่ใช้ร่วมกัน</t>
  </si>
  <si>
    <t>โครงการใช้ทรัพยากรร่วมกันระหว่างหน่วยงาน</t>
  </si>
  <si>
    <t>จำนวนงานที่ใช้ทรัพยากรร่วมกัน</t>
  </si>
  <si>
    <t>1งาน</t>
  </si>
  <si>
    <t>จำนวนเรื่องที่มีการจัดการความรู้</t>
  </si>
  <si>
    <t>โครงการจัดการความรู้ สำนักการกีฬา</t>
  </si>
  <si>
    <t>จำนวนครั้งที่ส่งบุคลากรเข้าร่วมอบรม</t>
  </si>
  <si>
    <t>ส่งบุคลากรเข้าอบรมอย่างน้อยปีละ 1 ครั้ง</t>
  </si>
  <si>
    <t>ระดับความพึงพอใจผู้เข้ารับบริการ</t>
  </si>
  <si>
    <t>โครงการสำรวจความพึงพอใจของผู้รับบริการ</t>
  </si>
  <si>
    <t>ร้อยละของการบรรลุเป้าหมายตามแผนงาน</t>
  </si>
  <si>
    <t>เข้าร่วมร้อยละ 80</t>
  </si>
  <si>
    <t xml:space="preserve">โครงการสัมมนาบุคลากร สำนักการกีฬา </t>
  </si>
  <si>
    <t>จำนวนงานที่มีการปรับปรุง</t>
  </si>
  <si>
    <t xml:space="preserve"> 1 งาน</t>
  </si>
  <si>
    <t>จำนวนฐานข้อมูลในการปฎิบัติงานด้านการเงินและทรัพย์สิน</t>
  </si>
  <si>
    <t xml:space="preserve"> 2 ระบบ </t>
  </si>
  <si>
    <t>จำนวนสื่อ/ช่องทาง</t>
  </si>
  <si>
    <t xml:space="preserve"> 2 สื่อ/ช่องทาง</t>
  </si>
  <si>
    <t>การปรับปรุงระบบการทำงานด้วยเทคโนโลยี</t>
  </si>
  <si>
    <t>จำนวนงานที่มีการพัฒนา</t>
  </si>
  <si>
    <t xml:space="preserve"> 3 งาน</t>
  </si>
  <si>
    <t>การพัฒนาปรับปรุงฐานข้อมูลเพื่อการปฎิบัติงาน</t>
  </si>
  <si>
    <t xml:space="preserve"> 1 เล่ม </t>
  </si>
  <si>
    <t>โครงการแลกเปลี่ยนเรียนรู้การทำงานในระบบ ERP</t>
  </si>
  <si>
    <t>ร้อยละ 80 ของกลุ่มเป้าหมายโครงการ</t>
  </si>
  <si>
    <t>โครงการปรับปรุงการทำงานด้วยระบบเทคโนโลยี</t>
  </si>
  <si>
    <t>โครงการจัดทำคู่มือการปฏิบัติงานเบื้องต้นในระบบ ERP</t>
  </si>
  <si>
    <t>โครงการวารสารกองคลัง รายไตรมาส</t>
  </si>
  <si>
    <t>4 ฉบับ</t>
  </si>
  <si>
    <t>จำนวนการประเมิน</t>
  </si>
  <si>
    <t>ความสำเร็จของเป้าหมายผลผลิต</t>
  </si>
  <si>
    <t>จำนวนผู้เข้าอบรม</t>
  </si>
  <si>
    <t>โครงการปรับปรุง ซ่อมแซม อาคารกิจการนิสิต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</si>
  <si>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</si>
  <si>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>ภาวะผู้นำของผู้บริหาร</t>
  </si>
  <si>
    <t>การสนับสนุนการดำเนินโครงการวิจัยร่วม</t>
  </si>
  <si>
    <t>กิจกรรมการให้หน่วยงาน/บุคลากรภายนอกใช้ห้องประชุมกองแผนงาน</t>
  </si>
  <si>
    <t>จำนวนครั้งในการประชุมที่หน่วยงาน/บุคคลภายนอกขอใช้ห้องประชุมต่อปี</t>
  </si>
  <si>
    <t>4.0 ขึ้นไป</t>
  </si>
  <si>
    <t>19,000 บาท</t>
  </si>
  <si>
    <t>จำนวนเงินที่ประหยัดได้ (คำนวณจากราคากระดาษรีมละ 95 บาท)</t>
  </si>
  <si>
    <t>ร้อยละของบุคลากรที่เข้าร่วมโครงการสามารถนำความรู้ที่ได้รับไปใช้ในการเข้าสู่ตำแหน่งทางวิชาการ(ชำนาญการ)</t>
  </si>
  <si>
    <t>ร้อยละ 4</t>
  </si>
  <si>
    <t>การประชุมกรรมการขับเคลื่อนนโยบายด้านวิเทศสัมพันธ์</t>
  </si>
  <si>
    <t>จำนวนครั้ง</t>
  </si>
  <si>
    <t>การประชุมกรรมการวิเทศสัมพันธ์</t>
  </si>
  <si>
    <t>รูปแบบที่ได้รับการปรับปรุง</t>
  </si>
  <si>
    <t>1 รูปแบบ</t>
  </si>
  <si>
    <t>มีรูปแบบขั้นตอนการรับนิสิตต่างชาติที่ชัดเจน/ถูกต้อง</t>
  </si>
  <si>
    <t>8 รูปแบบ</t>
  </si>
  <si>
    <t>ร้อยละความสำเร็จของการปรับปรุงหอพักตามแผน</t>
  </si>
  <si>
    <t>ร้อยละ70</t>
  </si>
  <si>
    <t>8.32ล้านบาท</t>
  </si>
  <si>
    <t xml:space="preserve">จำนวนผู้สนใจเข้าร่วมโครงการ </t>
  </si>
  <si>
    <t>กิจกรรมการจัดทำระเบียบหลักเกณฑ์การไปปฏิบัติงานกับหน่วยงานภายนอก มก. (ดำเนินการร่วมกับสำนักงานบริการวิชาการ)</t>
  </si>
  <si>
    <t>จำนวนวารสาร</t>
  </si>
  <si>
    <t>รายงานการประเมินตนเอง</t>
  </si>
  <si>
    <t>การประสานงานอื่นๆกับสถาบันคู่สัญญา</t>
  </si>
  <si>
    <t>การประสานงานและดำเนินการ กรณีหน่วยงานภายนอกเชิญผู้บริหาร/บุคลากร เข้าร่วมกิจกรรม</t>
  </si>
  <si>
    <t>การจัดประชุม/บรรยาย สำหรับอาจารย์ บุคลากรและนิสิต</t>
  </si>
  <si>
    <t>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</si>
  <si>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โครงการพัฒนาระบบสารสนเทศ สื่อและเทคโนโลยีด้านอาชีพ</t>
  </si>
  <si>
    <t>กิจกรรมด้านทำนุบำรุงศิลปะและวัฒนธรรม</t>
  </si>
  <si>
    <t>2 คนขึ้นไป</t>
  </si>
  <si>
    <t>โครงการพัฒนาทักษะด้านภาษาอื่นๆ</t>
  </si>
  <si>
    <t>จำนวนองค์ความรู้ที่นำไปใช้ประโยชน์</t>
  </si>
  <si>
    <t>การจัดทำคู่มือการปฎิบัติงาน เรื่องการยืมเงิน การส่งคืน การเบิกจ่ายเงินชมรมกีฬา</t>
  </si>
  <si>
    <t>ระดับความรู้ของผู้เข้าร่วมโครงการ</t>
  </si>
  <si>
    <t xml:space="preserve">4.00
</t>
  </si>
  <si>
    <t>ร้อยละของโครงการบริการวิชาการเพิ่มขึ้น</t>
  </si>
  <si>
    <t>จำนวนผู้ประกอบการที่ได้รับการบ่มเพาะ</t>
  </si>
  <si>
    <t xml:space="preserve">โครงการสนับสนุนการสร้างผลงานและความก้าวหน้าทางวิชาการ </t>
  </si>
  <si>
    <t xml:space="preserve"> 4.00 ขึ้นไป</t>
  </si>
  <si>
    <t>จำนวนแนวทาง/คู่มือการตรวจสอบ</t>
  </si>
  <si>
    <t xml:space="preserve">การประชุมเครือข่ายวิเทศสัมพันธ์ ประจำปี 2560 </t>
  </si>
  <si>
    <t>ร้อยละความรู้ความเข้าใจของผู้เข้าร่วมโครงการ</t>
  </si>
  <si>
    <t>ร้อยละของบุคลากรที่เข้าเรียนภาษาอังกฤษเดือนละ 1 ครั้ง</t>
  </si>
  <si>
    <t>กิจกรรมส่งเสริมสนับสนุนพัฒนาทักษะการใช้ภาษาอังกฤษของบุคลากร</t>
  </si>
  <si>
    <t>1,500คน/ปี</t>
  </si>
  <si>
    <t>การปรับปรุงการดำเนินงานตามข้อเสนอแนะของผู้ใช้บริการ</t>
  </si>
  <si>
    <t>การจัดตั้งศูนย์ให้บริการนิสิตแบบเบ็ดเสร็จ กองกิจการนิสิต</t>
  </si>
  <si>
    <t>การประชุมคณะกรรมการประจำสำนักงานอธิการบดี</t>
  </si>
  <si>
    <t xml:space="preserve">โครงการสัมมาทิฐิ </t>
  </si>
  <si>
    <t>การกำหนดขั้นตอนการรับสมัครนิสิตต่างชาติ</t>
  </si>
  <si>
    <t>4.00 ขึ้นไป</t>
  </si>
  <si>
    <t>การจัดทำรายงานการศึกษาตนเอง (SSR)</t>
  </si>
  <si>
    <t>การสำรวจความพึงพอใจของผู้ใช้เว็บไซต์ของหน่วยงาน</t>
  </si>
  <si>
    <t>โครงการประเมินภาวะผู้นำตามหลักธรรมาภิบาลของผู้บริหาร</t>
  </si>
  <si>
    <t>การจัดทำข้อมูลผลการดำเนินงานของหน่วยงาน</t>
  </si>
  <si>
    <t>ภาวะผู้นำของผู้บริการทุกระดับในหน่วยงาน ตามคู่มือประกันคุณภาพ</t>
  </si>
  <si>
    <t>ระดับความพึงพอใจของหน่วยงานและผู้ประเมินต่อประสิทธิผลการบริหารจัดการระบบและกลไกการประกันคุณภาพภายใน</t>
  </si>
  <si>
    <t>การตรวจสุขภาพประจำปี</t>
  </si>
  <si>
    <t>การสร้างเครือข่ายศิษย์เก่าผ่านการให้ข้อมูลข่าวสาร</t>
  </si>
  <si>
    <t>โครงการทุนเพื่อการศึกษาต่อของคณาจารย์</t>
  </si>
  <si>
    <t>ร้อยละความพึงพอใจของบุคลากร</t>
  </si>
  <si>
    <t>ร้อยละความพึงพอใจของผู้รับบริการ</t>
  </si>
  <si>
    <t>ร้อยละความพึงพอใจของผู้เข้าร่วมโครงการ</t>
  </si>
  <si>
    <t>ร้อยละของรายงานการเก็บรักษาเงินกองกลาง ให้เป็นปัจจุบัน</t>
  </si>
  <si>
    <t>โครงการพัฒนาทรัพยากรบุคคล</t>
  </si>
  <si>
    <t>จำนวนของผู้สนใจร่วมการจัดทำแผน</t>
  </si>
  <si>
    <t>บุคลากรเข้าพักหลัง 1</t>
  </si>
  <si>
    <t>บุคลากรเข้าพักหลัง 2</t>
  </si>
  <si>
    <t>จัดหาผู้เช่าร้านค้า</t>
  </si>
  <si>
    <t>ร้อยละ 80 ขึ้นไป</t>
  </si>
  <si>
    <t>ระดับความพึงพอใจของผู้เข้าพัก</t>
  </si>
  <si>
    <t>การประเมินภาวะผู้นำของผู้บริหารหน่วยงาน</t>
  </si>
  <si>
    <t>จัดทำรายงานส่งสำนักงานอธิการบดี</t>
  </si>
  <si>
    <t>โครงการการจัดทำแผนบริหารความเสี่ยง</t>
  </si>
  <si>
    <t>ร้อยละความสำเร็จของแผนบริหารความเสี่ยง</t>
  </si>
  <si>
    <t>ระบบการประเมินผลการปฏิบัติงานที่เป็นรูปธรรมและเป็นธรรม</t>
  </si>
  <si>
    <t>การบริหารผลการปฏิบัติงานเพื่อความสำเร็จขององค์กร</t>
  </si>
  <si>
    <t>ร้องละของการลดปริมาณการใช้กระดาษ โดยการรณรงค์ให้ใช้กระดาษ 2 หน้า</t>
  </si>
  <si>
    <t>ร้อยละของกระดาษที่ประหยัดได้</t>
  </si>
  <si>
    <t>โครงการสัมมนาเชิงปฏิบัติการ เรื่อง"การจัดทำสมรรถนะตามตำแหน่งงานของบุคลากรสายสนับสนุนและช่วยวิชาการ มหาวิทยาลัยเกษตรศาสตร์"</t>
  </si>
  <si>
    <t xml:space="preserve">ระดับความสำเร็จของการนำระบบการบริหารความเสี่ยงมาใช้ในกระบวนการบริหารงาน </t>
  </si>
  <si>
    <t>ระบบฐานข้อมูลบุคลากรงานพัฒนาและฝึกอบรม</t>
  </si>
  <si>
    <t>ระบบฐานข้อมูลบุคลากรใช้ในมหาวิทยาลัย</t>
  </si>
  <si>
    <t>ระบบฐานข้อมูลบุคลากรใช้งานในกองการเจ้าหน้าที่</t>
  </si>
  <si>
    <t xml:space="preserve">  - หลักเกณฑ์และประกาศหลักเกณฑ์วิธีการประเมินผลการปฏิบัติงานของพนักงานมหาวิทยาลัย พ.ศ. 2559</t>
  </si>
  <si>
    <t xml:space="preserve">  - โครงการฝึกอบรม "การบริหารและพัฒนาทรัพยากรบุคคลมหาวิทยาลัยเกษตรศาสตร์"</t>
  </si>
  <si>
    <t xml:space="preserve">   - ทักษะการวิเคราะห์งานและการจัดทำใบบอกลักษณะงานอย่างสร้างสรรค์</t>
  </si>
  <si>
    <t xml:space="preserve">    - การพัฒนานักทรัพยากรบุคคลมืออาชีพ</t>
  </si>
  <si>
    <t xml:space="preserve">   - การเรียกรายงานในระบบ ERP</t>
  </si>
  <si>
    <t>โครงการอบรมการปฐมพยาบาลเบื้องต้น (สำหรับนิสิต)</t>
  </si>
  <si>
    <t xml:space="preserve">   - โครงการจัดทำคู่มือการรับ-จ่ายเงินโครงการพัฒนาวิชาการ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</si>
  <si>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ฉบับใหม่</t>
  </si>
  <si>
    <t>ร้อยละของการบริการที่เป็นไปตามกำหนดเวลา (5 วันทำการ)</t>
  </si>
  <si>
    <t>ค่าเฉลี่ยความพึงพอใจ</t>
  </si>
  <si>
    <t xml:space="preserve">โครงการสำรวจความพึงพอใจของผู้รับบริการตามภารกิจต่างๆ </t>
  </si>
  <si>
    <t xml:space="preserve">    - โครงการจ่ายเงินผ่านระบบ Cash Management ของธนาคาร</t>
  </si>
  <si>
    <t xml:space="preserve">    - การจ่ายเงินสวัสดิการผ่านระบบ Cash Management ของธนาคาร</t>
  </si>
  <si>
    <t xml:space="preserve">    - โครงการพัฒนาระบบสารบรรณอิเล็กทรอนิกส์</t>
  </si>
  <si>
    <t xml:space="preserve">      - การอบรมเกี่ยวกับพระราชบัญญัติการจัดซื้อจัดจ้างและการบริหารพัสดุภาครัฐ</t>
  </si>
  <si>
    <t>การรายงานผลตามแผนปฏิบัติการในที่ประชุมต่อหัวหน้างาน</t>
  </si>
  <si>
    <t>โครงการส่งเสริมมาตรการอนุรักษ์พลังงาน (มาตรการประหยัดกระดาษ)</t>
  </si>
  <si>
    <t xml:space="preserve">   - การเบิกจ่ายผ่านระบบจัดซื้อจัดจ้าง</t>
  </si>
  <si>
    <t>จัดทำการเบิกเงินโครงการภายใน 3 วัน ไม่น้อยกว่า ร้อยละ 85 ของโครงการทั้งหมด</t>
  </si>
  <si>
    <t>จำนวนองค์ความรู้ด้านการวิจัย ด้านการสอน และด้านการบริหารจัดการ</t>
  </si>
  <si>
    <t xml:space="preserve">   ยุทธศาสตร์ที่ 3</t>
  </si>
  <si>
    <t xml:space="preserve">   ยุทธศาสตร์ที่ 4</t>
  </si>
  <si>
    <t>ก</t>
  </si>
  <si>
    <t>5</t>
  </si>
  <si>
    <t>โครงการการจัดทำแผนปฏิบัติการ (Action Plan)</t>
  </si>
  <si>
    <t>โครงการจัดทำระบบสารสนเทศเพื่อสนับสนุนการบริหารมหาวิทยาลัย        (2 ด้าน : พื้นที่อาคาร และ FTES)</t>
  </si>
  <si>
    <t>โครงการพัฒนาเวบไซต์กองวิเทศสัมพันธ์</t>
  </si>
  <si>
    <t>โครงการการพัฒนาระบบสารสนเทศเพื่องานวิเทศสัมพันธ์</t>
  </si>
  <si>
    <t xml:space="preserve">โครงการการจัดทำระบบสารสนเทศฐานข้อมูลบุคลากร มก. เพื่อการใช้งานภายในกองการเจ้าหน้าที่ </t>
  </si>
  <si>
    <t>โครงการการจัดทำระบบสารสนเทศฐานข้อมูลบุคลากร มก.เพื่อการใช้งานของส่วนงานภายในมหาวิทยาลัย</t>
  </si>
  <si>
    <t>โครงการการรวบรวมระบบสารสนเทศงานพัฒนาและฝึกอบรมเข้าสู่ระบบฐานข้อมูลบุคลากร มก.</t>
  </si>
  <si>
    <t>โครงการส่งเสริมการใช้ทรัพยากรร่วมกันในหน่วยงาน</t>
  </si>
  <si>
    <t>โครงการจัดทำฐานข้อมูลในการปฎิบัติงานด้านการเงินและทรัพย์สิน</t>
  </si>
  <si>
    <t>โครงการการใช้ข้อมูลสารสนเทศร่วมกันระหว่างหน่วยงานภายในและภายนอก</t>
  </si>
  <si>
    <t>การปรับปรุงฐานข้อมูลให้เป็นปัจจุบัน</t>
  </si>
  <si>
    <t>โครงการปรับปรุงเว็บไซต์เพื่อการประชาสัมพันธ์และเผยแพร่ข้อมูล/ข่าวสารของสำนักงานตรวจสอบภายใน</t>
  </si>
  <si>
    <t>ความคิดเห็นจากการรับบริการไม่น้อยกว่า 4.00</t>
  </si>
  <si>
    <t>ร้อยละ91.30</t>
  </si>
  <si>
    <t>ร้อยละ81</t>
  </si>
  <si>
    <t>ร้อยละ0.91</t>
  </si>
  <si>
    <t xml:space="preserve">ร้อยละ 90 </t>
  </si>
  <si>
    <t>ร้อยละ37.5</t>
  </si>
  <si>
    <t>1โครงการ</t>
  </si>
  <si>
    <t>ระยะเวลาการดำเนินการ</t>
  </si>
  <si>
    <t>5 วันทำการ</t>
  </si>
  <si>
    <t>โครงการปรับปรุงการทำงานด้วยระบบเทคโนโลยี : การจ่ายเงินผ่านระบบ cash management ของธนาคาร</t>
  </si>
  <si>
    <t>ร้อยละ 93.73</t>
  </si>
  <si>
    <t>37 ราย</t>
  </si>
  <si>
    <t>38 ราย/โครการ</t>
  </si>
  <si>
    <t>โครงการส่งเสริมกระบวนการสร้างเครือข่ายนิสิตสู่สถานประกอบการปรับเปลี่ยนเป็นโครงการประชาสัมพันธ์การมีงานทำสู่กลุ่มเป้าหมาย</t>
  </si>
  <si>
    <t>ร้อยละ96.11</t>
  </si>
  <si>
    <t>เปลี่ยนโครงการส่งเสริมสุขภาวะนิสิตเป็นโครงการจัดทำคู่มือระบบการดูแลและช่วยเหลือนิสิต มก.(สำหรับผู้ปกครอง) ประจำปีการศึกษา 2560</t>
  </si>
  <si>
    <t>โครงการจัดทำคู่มือระบบการดูแลและช่วยเหลือนิสิต มก. (สำหรับผู้ปกครอง ประจำปีการศึกษา 2560)</t>
  </si>
  <si>
    <t>จำนวนคู่มือ</t>
  </si>
  <si>
    <t>7,500 เล่ม</t>
  </si>
  <si>
    <t>โครงการเพื่อพัฒนาทักษะนิสิตพิการ</t>
  </si>
  <si>
    <t>โครงการอบรมเชิงปฏิบัติการเพื่อการส่งเสริมการทำงานด้านอาชีพ</t>
  </si>
  <si>
    <t>ร้อยละ 81.82</t>
  </si>
  <si>
    <t>97 คน</t>
  </si>
  <si>
    <t>อยู่ระหว่างการวัดผล</t>
  </si>
  <si>
    <t>ผลการดำเนินงานรอบ 6 เดือน</t>
  </si>
  <si>
    <t>อยู่ระหว่างการดำเนินการ</t>
  </si>
  <si>
    <t>ร้อยละ 45.11</t>
  </si>
  <si>
    <t>ร้อยละ 15</t>
  </si>
  <si>
    <t>ร้อยละ 76.76</t>
  </si>
  <si>
    <t>ยกเลิกโครงการสัมมนาเชิงปฏิบัติการสำหรับผู้ปฏิบัติงานด้านกยศ.และกรอ.มหาวิทยาลัยเกษตรศาสตร์ 4 วิทยาเขต เนื่องจากปีนี้ไม่ได้เป็นเจ้าภาพ</t>
  </si>
  <si>
    <t>2 เครือข่าย</t>
  </si>
  <si>
    <t>มีการปรับแผนปฏิบัติงานประจำปี 2560ในไตรมาส 2</t>
  </si>
  <si>
    <t>มีการลดขั้นตอนการทำงาน</t>
  </si>
  <si>
    <t>อย่างน้อย 1 กระบวนงาน</t>
  </si>
  <si>
    <t>การนำระบบ google drive มาใช้ในการทำงาน</t>
  </si>
  <si>
    <t>อยู่ระหว่างการนำเข้าข้อมูล</t>
  </si>
  <si>
    <t>โครงการประเมินคุณภาพภายใน ระดับวิทยาเขต</t>
  </si>
  <si>
    <t>รอดำเนินการ</t>
  </si>
  <si>
    <t>ร้อยละ 26.6</t>
  </si>
  <si>
    <t>6 โครงการ</t>
  </si>
  <si>
    <t>7 โครงการ</t>
  </si>
  <si>
    <t>3 ฐาน</t>
  </si>
  <si>
    <t>22.55 ล้านบาท</t>
  </si>
  <si>
    <t>22.22 ล้านบาท</t>
  </si>
  <si>
    <t>ร้อยละ95.83</t>
  </si>
  <si>
    <t>ร้อยละ90.59</t>
  </si>
  <si>
    <t>ร้อยละ66.67</t>
  </si>
  <si>
    <t>อยู่ระหว่างติดตามผลความคืบหน้า</t>
  </si>
  <si>
    <t>อยู่ระหว่างทดลองใช้งาน ระบบการประเมินผลการปฏิบัติงาน</t>
  </si>
  <si>
    <t>จำนวนผู้เข้าชม 1,113 คน (นับจากวันที่ 9 มกราคม 2560)</t>
  </si>
  <si>
    <t>ร้อยละ 37</t>
  </si>
  <si>
    <t>5 ครั้งใน 6 เดือน</t>
  </si>
  <si>
    <t>จะจัดโครงการในเดือนกรกฏาคม 2560</t>
  </si>
  <si>
    <t>โครงการเตรียมความพร้อมเพื่อการตรวจสอบบัญชีเงินรับฝากในระบบ KU-ERP ของคณะ สถาบัน สำนัก</t>
  </si>
  <si>
    <t>ร้อยละ92</t>
  </si>
  <si>
    <t>เข้าร่วมร้อยละ 100</t>
  </si>
  <si>
    <t>2 ชนิด</t>
  </si>
  <si>
    <t>กำหนดจัดวันที่ 23 มิถุนายน 2560</t>
  </si>
  <si>
    <t>ยกเลิกเนื่องจากเปลี่ยนระบบการประเมินเป็น EdPEX</t>
  </si>
  <si>
    <t>มีการประชุมคณะทำงานโครงการพัฒนาระบบเทคโนโลยีสารสนเทศตามแผนแม่บทเทคโนโลยีสารสนเทศ มก.ฯ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</si>
  <si>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</si>
  <si>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ในสังกัดสำนักงานเป็นประจำทุกปี โดยมีการติดตามผลปีละ 2 ครั้ง (รอบ 6 เดือนและ 12 เดือน) ซึ่งในครั้งนี้เป็นการรายงานผล</t>
  </si>
  <si>
    <t>ร่วมมือจากหน่วยงานจำนวน 14 หน่วยงานในสังกัดสำนักงานอธิการบดี ซึ่งสำนักงานอธิการบดีหวังว่ารายงานฉบับนี้จะเป็น</t>
  </si>
  <si>
    <t>เป้าหมายในปีต่อไป</t>
  </si>
  <si>
    <t>โครงการพัฒนานิสิตที่สอดคล้องกับกรอบมาตรฐานคุณวุฒิการศึกษาและอัตลักษณ์ของมก. (ต่อ)</t>
  </si>
  <si>
    <t>ต่ำกว่า</t>
  </si>
  <si>
    <t>สูงกว่า/เท่า</t>
  </si>
  <si>
    <t>อยู่ระหว่างดำเนินการจะแล้วเสร็จในเดือนมิถุนายน 2561</t>
  </si>
  <si>
    <t>13</t>
  </si>
  <si>
    <t>จำนวนเอกสารประชาสัมพันธ์</t>
  </si>
  <si>
    <t>1. เพื่อรวบรวมผลการปฏิบัติงานตามแผนปฏิบัติการประจำปีที่กำหนดไว้ตัวชี้วัดที่ได้กำหนดไว้</t>
  </si>
  <si>
    <t>2. เพื่อทราบปัญหาอุปสรรคการดำเนินงานเป็นระยะๆ อันจะนำไปสู่การปรับปรุง/ปรับเปลี่ยนแผนปฏิบัติการที่เหมาะสม</t>
  </si>
  <si>
    <t>3. เพื่อให้ทราบผลสัมฤทธิ์โดยรวมของการปฏิบัติงานตามแผนปฏิบัติการประจำปี เพื่อนำไปใช้ประโยชน์ในการจัดทำ</t>
  </si>
  <si>
    <t>4. เพื่อเป็นข้อมูลสำหรับหน่วยงาน และมหาวิทยาลัยในการกำหนดทิศทางการบริหารงานและพัฒนาประสิทธิภาพ</t>
  </si>
  <si>
    <t xml:space="preserve">    แผนปฏิบัติการในระยะต่อไป</t>
  </si>
  <si>
    <t xml:space="preserve">    ในการปฏิบัติงานของหน่วยงานในปีต่อไป</t>
  </si>
  <si>
    <t xml:space="preserve">ประโยชน์ในการปรับปรุงการบริหารงานให้บรรลุเป้าหมายและเกิดประสิทธิผลตามแผนปฏิบัติการ (Action Plan) </t>
  </si>
  <si>
    <t>ประจำปีงบประมาณ พ.ศ.2560 (ต.ค.59- ก.ย.60) และเพื่อเป็นข้อมูลในการกำหนดเป้าหมาย ผลผลิต และการจัดทำ</t>
  </si>
  <si>
    <t>แผนปฏิบัติการประจำปีของมหาวิทยาลัย ต่อไป</t>
  </si>
  <si>
    <t>&gt;ร้อยละ 80</t>
  </si>
  <si>
    <t>ใช้งบประมาณของ สกอ.</t>
  </si>
  <si>
    <t>ร้อยละความพึงพอใจของผู้รับบริการหลังเข้าร่วมโครงการด้านกายภาพ</t>
  </si>
  <si>
    <t>เปลี่ยนโครงการ QA สัญจร สำนักงานอธิการบดีเป็นโครงการ Value chain สำนักงานอธิการบดี</t>
  </si>
  <si>
    <t>โครงการแลกเปลี่ยนเรียนรู้ งานประชาสัมพันธ์ "เรื่องการสื่อสารภายในหน่วยงาน" (ต่อ)</t>
  </si>
  <si>
    <t>โครงการแลกเปลี่ยนเรียนรู้ งานสารบรรณ "เรื่องการจัดเก็บเอกสารตาม พรบ.จดหมายเหตุแห่งชาติ พ.ศ.2556" (เปลี่ยนชื่อโครงการ)</t>
  </si>
  <si>
    <t>โครงการแล้วเสร็จเมื่อ 13 ก.พ.60 และมีความพึงพอใจเท่ากับ 4.49</t>
  </si>
  <si>
    <t>โครงการแล้วเสร็จเมื่อ 25 มี.ค.60 และมีความพึงพอใจเท่ากับ4.04</t>
  </si>
  <si>
    <t>โครงการอบรมปฐมพยาบาลเบื้องต้นสำหรับบุคลากรสายมิใช่วิชาชีพ (เปลี่ยนโครงการ)</t>
  </si>
  <si>
    <t>ร้อยละของบุคลากรที่สามารถพัฒนาความรู้ภาษาอังกฤษจากจดหมายข่าว</t>
  </si>
  <si>
    <t>จำนวนระบบที่ได้รับการพัฒนาปรับปรุง</t>
  </si>
  <si>
    <t>โครงการสำรวจความพึงพอใจของผู้รับบริการด้านการบริหารงานบุคคล (ปรับแผนโครงการใหม่)</t>
  </si>
  <si>
    <t>คะแนน 4.00 ขึ้นไป</t>
  </si>
  <si>
    <t>อยู่ระหว่างดำเนินการออกแบบและจัดทำในรูปแบบการประเมินออนไลน์</t>
  </si>
  <si>
    <t>ร้อยละ 45 (ดำเนินการแล้วเสร็จตามแผน 5 โครงการ)</t>
  </si>
  <si>
    <t>ร้อยละ 100 โดยจัดการความเสี่ยงตามแผนบริหารความเสี่ยง 1 มาตรการแล้ว</t>
  </si>
  <si>
    <t>โครงการปรับปรุงงาน (ระดับบุคคล)</t>
  </si>
  <si>
    <t>โครงการปรับปรุงงาน (ระดับงาน)</t>
  </si>
  <si>
    <t>บุคลากรมีส่วนร่วมในกิจกรรมคุณภาพ</t>
  </si>
  <si>
    <t>อยู่ระหว่างดำเนินการ (เพิ่มโครงการ)</t>
  </si>
  <si>
    <t>ค่าเฉลี่ยความพึงพอใจ (ปรับตัวชี้วัด)</t>
  </si>
  <si>
    <t>ไม่ต่ำกว่า 3.51</t>
  </si>
  <si>
    <t>5,000 ฉบับ</t>
  </si>
  <si>
    <t>โครงการพัฒนาปรับปรุงการตรวจสอบสถานะของพัสดุและครุภัณฑ์ของกองกลางประจำปี</t>
  </si>
  <si>
    <t>อัตราส่วนของงานที่ส่งบุคลากรให้มีส่วนร่วมในกิจกรรมคุณภาพ (เปลี่ยนตัวชี้วัด)</t>
  </si>
  <si>
    <r>
      <rPr>
        <sz val="16"/>
        <color theme="1"/>
        <rFont val="Times New Roman"/>
        <family val="1"/>
      </rPr>
      <t>≥</t>
    </r>
    <r>
      <rPr>
        <sz val="16"/>
        <color theme="1"/>
        <rFont val="TH SarabunPSK"/>
        <family val="2"/>
      </rPr>
      <t>4/6</t>
    </r>
  </si>
  <si>
    <t>ประเด็นยุทธศาสตร์/     กลยุทธ์/แนวทางการดำเนินงาน</t>
  </si>
  <si>
    <t>ประเด็นยุทธศาสตร์/ 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</si>
  <si>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</si>
  <si>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 xml:space="preserve">ผลการดำเนินงานรอบ 12 เดือน ตามแผนปฏิบัติการ (Action Plan) ประจำปีงบประมาณ พ.ศ.2560 </t>
  </si>
  <si>
    <t>สรุปผลการดำเนินงานตามแผนปฏิบัติการ (Action Plan) ประจำปีงบประมาณ พ.ศ.2560 รอบ 12 เดือน</t>
  </si>
  <si>
    <t>รายงานผลการดำเนินงานรอบ 12 เดือนตามแผนปฏิบัติการ (Action Plan) ประจำปีฉบับนี้ สำเร็จลุล่วงได้ด้วยความ</t>
  </si>
  <si>
    <t>ผลการดำเนินงานรอบ 12 เดือน</t>
  </si>
  <si>
    <t xml:space="preserve">การดำเนินงานตามแผนปฏิบัติการประจำปีรอบ 12 เดือน  (สิ้นสุดปีงบประมาณ) โดยจัดทำเอกสารสรุปผลการดำเนินงานตามแผนฯ </t>
  </si>
  <si>
    <t>ในรูปเล่มและจัดส่งให้กับหน่วยงานเพื่อทราบ เพื่อเป็นข้อมูลสำหรับการประเมินผลงานของตนเอง รวมถึงเป็นแนวทางในการกำหนด</t>
  </si>
  <si>
    <t>โครงการปรับปรุงงาน/ลดขั้นตอนการทำงาน (ต่อ)</t>
  </si>
  <si>
    <t xml:space="preserve">โครงการการจัดทำแผนบริหารความเสี่ยง </t>
  </si>
  <si>
    <t>8 ล้านบาท(เฉพาะฝ่ายตลาดนัด)</t>
  </si>
  <si>
    <t>วันที่ 1 ร้อยละ 92.9</t>
  </si>
  <si>
    <t>วันที่ 2 ร้อยละ 87.1</t>
  </si>
  <si>
    <t>11 ครั้ง</t>
  </si>
  <si>
    <t>ดำเนินการเรียบร้อยแล้วโดยได้คะแนนความคิดเห็นต่อภาวะผู้นำในภาพรวมของสำนักงานอธิการบดีเฉลี่ย 3.78</t>
  </si>
  <si>
    <t>3 ครั้ง</t>
  </si>
  <si>
    <t>10 ข้อ</t>
  </si>
  <si>
    <t>บุคลากรพึงพอใจต่อการจัดโครงการวันพัฒนาและปลูกต้นไม้ ในระดับมาก มีค่าเฉลี่ย 4.00</t>
  </si>
  <si>
    <t>โครงการอบรม/สัมมนา คณะกรรมการตรวจสอบภายในประจำ คณะ สถาบัน สำนักและเตรียมความพร้อมให้กับหน่วยรับตรวจ เรื่อง "การตรวจสอบครุภัณฑ์ อาคารและสิ่งก่อสร้าง"</t>
  </si>
  <si>
    <t>ผู้เข้าร่วมโครงการมีความพึงพอใจในระดับ 4.18</t>
  </si>
  <si>
    <t>ระดับความรู้ของผู้เข้าร่วมโครงการ    ก่อน: 2.38 หลัง : 3.65</t>
  </si>
  <si>
    <t>ระดับความรู้ของผู้เข้าร่วมโครงการ (กลุ่มของคณะกรรมการตรวจสอบ)</t>
  </si>
  <si>
    <t>ระดับความรู้ของผู้เข้าร่วมโครงการ (ผู้บริหาร/ผู้ปฏิบัติงานพัสดุ)</t>
  </si>
  <si>
    <t>ระดับความรู้ของผู้เข้าร่วมโครงการ    ก่อน: 2.76 หลัง : 3.92</t>
  </si>
  <si>
    <t>วัดผลสัมฤทธิ์ในปี 2561</t>
  </si>
  <si>
    <t>ผู้เข้าร่วมโครงการมีความพึงพอใจในระดับ 3.97</t>
  </si>
  <si>
    <t>แนวทางการตรวจสอบครุภัณฑ์ อาคาร และสิ่งปลูกสร้าง 1 เล่ม</t>
  </si>
  <si>
    <t>ส่งนักตรวจสอบภายในเข้าร่วมโครงการ 2 ครั้ง ดังนี้</t>
  </si>
  <si>
    <t>มีผู้เข้าชมเวบไซต์ ณ วันที่ 26ก.ย.2560จำนวน4,475คน(เริ่มนับเมื่อวันที่ 9ม.ค.2560)</t>
  </si>
  <si>
    <t>29 เรื่อง</t>
  </si>
  <si>
    <t>ร้อยละ 92</t>
  </si>
  <si>
    <t>ค่าเฉลี่ยความแตกต่างของคะแนน Pretest-posttest</t>
  </si>
  <si>
    <t>ร้อยละของนิสิตหอพักและสโมสรที่ส่งตัวแทนเข้าอบรมเป็นเครือข่ายสถานพยาบาล</t>
  </si>
  <si>
    <t>ร้อยละ 86</t>
  </si>
  <si>
    <t>โครงการบริการสุขภาพปฐมภูมิ (เปลี่ยนเป้าหมายโดยเปลี่ยนการวัดโดยวัดจากนิสิตหอพักและสโมสร)</t>
  </si>
  <si>
    <r>
      <rPr>
        <sz val="16"/>
        <rFont val="Times New Roman"/>
        <family val="1"/>
      </rPr>
      <t>≥</t>
    </r>
    <r>
      <rPr>
        <sz val="16"/>
        <rFont val="TH SarabunPSK"/>
        <family val="2"/>
      </rPr>
      <t xml:space="preserve"> 3</t>
    </r>
  </si>
  <si>
    <t>โครงการอบรมปฐมพยาบาลเบื้องต้นสำหรับบุคลากรสายมิใช่วิชาชีพ (เปลียนตัวชี้วัดเป็นการวัดค่าเฉลี่ยความแตกต่างของPretestและ posttest และเปลี่ยนเป้าหมาย)</t>
  </si>
  <si>
    <t>เปลี่ยนตัวชี้วัดจากภาวะผู้นำของผู้บริการทุกระดับในหน่วยงาน ตามคู่มือประกันคุณภาพ เป็น ระดับความพึงพอใจของบุคลากรต่อการนำองค์กรของผู้บริหาร (พร้อมเปลี่ยนเป้าหมาย)</t>
  </si>
  <si>
    <r>
      <rPr>
        <sz val="16"/>
        <color theme="1"/>
        <rFont val="Times New Roman"/>
        <family val="1"/>
      </rPr>
      <t>≥</t>
    </r>
    <r>
      <rPr>
        <sz val="10.55"/>
        <color theme="1"/>
        <rFont val="TH SarabunPSK"/>
        <family val="2"/>
      </rPr>
      <t xml:space="preserve">  </t>
    </r>
    <r>
      <rPr>
        <sz val="16"/>
        <color theme="1"/>
        <rFont val="TH SarabunPSK"/>
        <family val="2"/>
      </rPr>
      <t>4.21/5</t>
    </r>
  </si>
  <si>
    <t>อัตราส่วนของงานที่ส่งบุคลากรให้มีส่วนร่วมในกิจกรรมคุณภาพ (เปลี่ยนตัวชี้วัดและเป้าหมาย)</t>
  </si>
  <si>
    <t>โครงการอบรมปฐมพยาบาลเบื้องต้นสำหรับบุคลากรสายมิใช่วิชาชีพ (เปลี่ยนโครงการและเป้าหมาย)</t>
  </si>
  <si>
    <t>ร้อยละ 87.3</t>
  </si>
  <si>
    <t>8,000 เล่ม</t>
  </si>
  <si>
    <t>โครงการศึกษาดูงานองค์กรระหว่างประเทศและแลกเปลี่ยนประสบการณ์เรียนรู้ (เปลี่ยนตัวชี้วัดและเป้าหมาย)</t>
  </si>
  <si>
    <t>เปลี่ยนจากร้อยละของนิสิตที่เข้าร่วมโครงการได้รับประโยชน์ในระดับมาก เป็นระดับความคิดเห็นของนิสิตที่เข้าร่วมโครงการได้รับประโยชน์ในระดับมาก)</t>
  </si>
  <si>
    <t>8 โครงการ</t>
  </si>
  <si>
    <t>11 โครงการ</t>
  </si>
  <si>
    <t>2 ฐานข้อมูล</t>
  </si>
  <si>
    <t>ร้อยละ 77.78</t>
  </si>
  <si>
    <t>7 ฐาน</t>
  </si>
  <si>
    <t>1ฉบับ</t>
  </si>
  <si>
    <t>ร้อยละ 97.22</t>
  </si>
  <si>
    <t>0 ราย</t>
  </si>
  <si>
    <t>253 ราย</t>
  </si>
  <si>
    <t>ครั้งที่ 1 จำนวน 38 คน</t>
  </si>
  <si>
    <t>ครั้งที่ 2 จำนวน 37 คน</t>
  </si>
  <si>
    <t>ครั้งที่ 3 จำนวน 15 คน</t>
  </si>
  <si>
    <t>96 ราย</t>
  </si>
  <si>
    <t>4 คน</t>
  </si>
  <si>
    <t>34 หน่วยงาน</t>
  </si>
  <si>
    <t>ดำเนินการแล้ว</t>
  </si>
  <si>
    <t>ระดับความรู้ของผู้เข้าร่วมโครงการ 3.73</t>
  </si>
  <si>
    <t>บุคลากรสำนักงานตรวจสอบภายในมีความพึงพอใจในระดับ 4.56</t>
  </si>
  <si>
    <t>โครงการเสวนาความเสี่ยง เรื่อง"มหาวิทยาลัยจะใช้ทรัพยากรมาบริหารความเสี่ยง หรือใช้ความเสี่ยงมาบริหารทรัพยากร" (โครงการใหม่ไม่มีในแผนฯ)</t>
  </si>
  <si>
    <t>โครงการใหม่ ไม่มีในแผนฯ และไม่มีผลรอบ 6 เดือน</t>
  </si>
  <si>
    <t>ผู้เข้าร่วมโครงการมีความพึงพอใจในระดับ 4.45</t>
  </si>
  <si>
    <t>ร้อยละ 91.5</t>
  </si>
  <si>
    <t>ร้อยละ 83</t>
  </si>
  <si>
    <t>ยังไม่ได้จัดโครงการ</t>
  </si>
  <si>
    <t>ค่าเฉลี่ย 3.73</t>
  </si>
  <si>
    <t>ไม่ได้จัดส่ง</t>
  </si>
  <si>
    <t>5 ข้อ</t>
  </si>
  <si>
    <t>ปรับรูปแบบเป็น cashless society@kuโรงอาหารกลาง มก.เริ่มทดลองใช้ครั้งแรกเมื่อวันที่ 29กันยายน 2560</t>
  </si>
  <si>
    <t>21.7ล้านบาท</t>
  </si>
  <si>
    <t>10.5ล้านบาท</t>
  </si>
  <si>
    <t>ร้อยละ 98.24</t>
  </si>
  <si>
    <t>ร้อยละ 66.67</t>
  </si>
  <si>
    <t>ร้อยละ 87</t>
  </si>
  <si>
    <t>ร้อยละ 84.52</t>
  </si>
  <si>
    <t>ไม่ได้ดำเนินการ</t>
  </si>
  <si>
    <t>ร้อยละ 51.53</t>
  </si>
  <si>
    <t>ร้อยละ 91.30</t>
  </si>
  <si>
    <t>ร้อยละ 81</t>
  </si>
  <si>
    <t>9500 บาท</t>
  </si>
  <si>
    <t>ร้อยละ 96.25</t>
  </si>
  <si>
    <t>3 เครือข่าย (เครือข่ายรองคณบดี/รองผู้อำนวยการฝ่ายประกันคุณภาพ,เครือข่าย15สถาบัน,CIQA)</t>
  </si>
  <si>
    <t>9,500 บาท</t>
  </si>
  <si>
    <t>ประกาศใช้หลักเกณฑ์แล้ว</t>
  </si>
  <si>
    <t>ร้อยละ 81.6</t>
  </si>
  <si>
    <t>ยกเลิกโครงการ</t>
  </si>
  <si>
    <t xml:space="preserve"> ร้อยละ 85.71</t>
  </si>
  <si>
    <t>6 ผลงาน</t>
  </si>
  <si>
    <t>ร้อยละ 85.71</t>
  </si>
  <si>
    <t>ร้อยละ 80.56</t>
  </si>
  <si>
    <t>ร้อยละ 45.02</t>
  </si>
  <si>
    <t>24 ครั้ง</t>
  </si>
  <si>
    <t>ดำเนินการ 20%</t>
  </si>
  <si>
    <t>ร้อยละ 40</t>
  </si>
  <si>
    <t>ไม่ได้ดำเนินการ (ยกเลิกสัญญา)</t>
  </si>
  <si>
    <t>ไม่ได้ดำเนินการแต่เข้าร่วมกับมหาวิทยาลัย</t>
  </si>
  <si>
    <t>ไม่บรรลุเป้าหมายเพิ่มขึ้น 13.74</t>
  </si>
  <si>
    <t>ร้อยละ 78.82</t>
  </si>
  <si>
    <t>มีการเสนอขออนุมัติงบประมาณดำเนินการฐานข้อมูลด้านประกันคุณภาพ</t>
  </si>
  <si>
    <t>อยู่ระหว่างรวบรวมข้อมูลเนื่องจากยังไม่เสร็จสิ้นกระบวนการ</t>
  </si>
  <si>
    <t>ตามเป้า</t>
  </si>
  <si>
    <t>ร้อยละ 20 ของผู้ยื่น</t>
  </si>
  <si>
    <t>ยังไม่เสร็จ</t>
  </si>
  <si>
    <t>ยกเลิก</t>
  </si>
  <si>
    <t>ต่ำกว่าเป้า</t>
  </si>
  <si>
    <t>สูงกว่าเป้า</t>
  </si>
  <si>
    <t>ร้อยละ 88</t>
  </si>
  <si>
    <t>เปลี่ยน</t>
  </si>
  <si>
    <t>ร้อยละ 83.50</t>
  </si>
  <si>
    <t>65,086,960.58 บาท</t>
  </si>
  <si>
    <t>89,395,027.08 บาท</t>
  </si>
  <si>
    <t>ยกเลิก/เปลี่ยนโครงการ</t>
  </si>
  <si>
    <t>ยังไม่เสร็จ/ยกเลิก</t>
  </si>
  <si>
    <t>(คิดเป็นร้อยละของจำนวนตัวชี้วัดทั้งหมด 244 ตัว)</t>
  </si>
  <si>
    <t>( คิดเป็นร้อยละของจำนวนตัวชี้วัดทั้งหมด 42 ตัว)</t>
  </si>
  <si>
    <t>โครงการ</t>
  </si>
  <si>
    <t>ติดตามผลตามแผนดำเนินงานประจำปี2560จำนวน2ครั้งคือรอบ6เดือนผ่านGoogle formพร้อมทำบทสรุปสำหรับผู้บริหารเสนอรักษาการแทนรองอธิการบดีฝ่ายพัฒนาเชิงยุทธศาสตร์ฯและรอบ 12 เดือน จัดทำบทสรุปสำหรับผู้บริหารเพื่อเสนอผู้บริหารและการประชุมคณะกรรมการประจำสำนักงานทรัพย์สินต่อไป</t>
  </si>
  <si>
    <t>กรรมการประเมินฯ 4.21 หน่วยงาน 4.42</t>
  </si>
  <si>
    <t>ครั้งที่2ในวันที่23-24มีนาคม2560จำนวน6คนจัดโดยสถาบันบัณฑิตพัฒนบริหารศาสตร์</t>
  </si>
  <si>
    <t>ครั้งที่ 1 วันที่ 7ตุลาคม2559 จำนวน 4 คน จัดโดย ม.มหิดล</t>
  </si>
  <si>
    <t>ดำเนินการ</t>
  </si>
  <si>
    <t xml:space="preserve"> การใช้หลักธรรมาภิบาลในการบริหารจัดการอย่างยั่งยืน (ต่อ)</t>
  </si>
  <si>
    <t>&gt; 4.00</t>
  </si>
  <si>
    <t>ประมาณ15ล้านบาท</t>
  </si>
  <si>
    <t>22.22ล้านบาท</t>
  </si>
  <si>
    <t>4.68 (เฉพาะฝ่ายตลาดนัด)</t>
  </si>
  <si>
    <t>แนวทาง/คู่มือการตรวจสอบ</t>
  </si>
  <si>
    <t>ดำเนินการแล้วแต่ไม่มีการวัดผล</t>
  </si>
  <si>
    <t xml:space="preserve">1.การนำระบบ google driveมาใช้ในการทำงาน (งานตรวจสอบ)   </t>
  </si>
  <si>
    <t>2.ปรับปรุงระบบงานธุรการ (งานธุรการ)</t>
  </si>
  <si>
    <t>ยังไม่ได้สรุปผล</t>
  </si>
  <si>
    <t>วิทยาเขตกำแพงแสน 3.85</t>
  </si>
  <si>
    <t>อยู่ระหว่างดำเนินการ (คาดว่าจะเสร็จปลายปี)</t>
  </si>
  <si>
    <t>ร้อยละ 0.91</t>
  </si>
  <si>
    <t>ทำ</t>
  </si>
  <si>
    <t>ไม่ทำ</t>
  </si>
  <si>
    <t>การอบรมเกี่ยวกับพระราชบัญญัติการจัดซื้อจัดจ้างและการบริหารพัสดุภาครัฐ</t>
  </si>
  <si>
    <t xml:space="preserve">      - หลักสูตรการจัดซื้อจัดจ้างด้วยวิธีตลาดอิเล็กทรอนิกส์ และด้วยวิธีประกวดราคาอิเล็กทรอนิกส์</t>
  </si>
  <si>
    <t>ยังไม่แล้วเสร็จ</t>
  </si>
  <si>
    <t>ยุทธ์3</t>
  </si>
  <si>
    <t>ยุทธ4</t>
  </si>
  <si>
    <t>โครงการทุนเพื่อการศึกษาต่อของนิสิต</t>
  </si>
  <si>
    <t>3 เล่ม (ร้อยละ 100)</t>
  </si>
  <si>
    <t>1 เล่ม (ร้อยละ100)</t>
  </si>
  <si>
    <t>1 ด้าน (ร้อยละ 100)</t>
  </si>
  <si>
    <t>ระดับความพึงพอใจของผู้พักอาศัยฯ หลังที่ 1 เท่ากับ 4.09 และหลังที่ 2 เท่ากับ 3.99 รวม 4.04</t>
  </si>
  <si>
    <t>ตารางที่ 1 สรุปรายงานผลตามแผนปฏิบัติการ (Action Plan) ประจำปีงบประมาณ พ.ศ.2560 รอบ 12 เดือน สำนักงานอธิการบดี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</si>
  <si>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</si>
  <si>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</si>
  <si>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</si>
  <si>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>โครงการ Value chain สำนักงานอธิการบดี</t>
  </si>
  <si>
    <t xml:space="preserve">โครงการแลกเปลี่ยนเรียนรู้ งานสารบรรณ "เรื่องการจัดเก็บเอกสารตาม พรบ.จดหมายเหตุแห่งชาติ พ.ศ.2556" </t>
  </si>
  <si>
    <t xml:space="preserve">โครงการปรับปรุงงาน/ลดขั้นตอนการทำงาน </t>
  </si>
  <si>
    <t>โครงการการบริหารจัดการอาคารที่พักอาศัยของบุคลากร ซอยพหลโยธิน 46</t>
  </si>
  <si>
    <t>โครงการการบริหารจัดการอาคารที่พักอาศัยของบุคลากร ซอยพหลโยธิน 47</t>
  </si>
  <si>
    <t xml:space="preserve">โครงการการบริหารจัดการอาคารที่พักอาศัยของบุคลากร ซอยพหลโยธิน 45 </t>
  </si>
  <si>
    <t xml:space="preserve">โครงการประเมินภาวะผู้นำตามหลักธรรมาภิบาลของผู้บริหาร </t>
  </si>
  <si>
    <t>เป้าหมายผลผลิต
พ.ศ.2560 (เพื่อเป็นข้อมูลในการกำหนดเป้าหมายปี 2561)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</si>
  <si>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</si>
  <si>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</si>
  <si>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</si>
  <si>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</si>
  <si>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</si>
  <si>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</si>
  <si>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</si>
  <si>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</si>
  <si>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</si>
  <si>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</si>
  <si>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</si>
  <si>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</si>
  <si>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</si>
  <si>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</si>
  <si>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</si>
  <si>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</si>
  <si>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</si>
  <si>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</si>
  <si>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</si>
  <si>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</si>
  <si>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</si>
  <si>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</si>
  <si>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</si>
  <si>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</si>
  <si>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</si>
  <si>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</si>
  <si>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</si>
  <si>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</si>
  <si>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</si>
  <si>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</si>
  <si>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</si>
  <si>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</si>
  <si>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</si>
  <si>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</si>
  <si>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</si>
  <si>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</si>
  <si>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</si>
  <si>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</si>
  <si>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</si>
  <si>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</si>
  <si>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</si>
  <si>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</si>
  <si>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</si>
  <si>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</si>
  <si>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</si>
  <si>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</si>
  <si>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</si>
  <si>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</si>
  <si>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</si>
  <si>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</si>
  <si>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</si>
  <si>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</si>
  <si>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</si>
  <si>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</si>
  <si>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</si>
  <si>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โครงการปี61ของมหาวิทยาลัย</t>
  </si>
  <si>
    <t>(โครงการเดิมของปี 2560 และโครงการปี 61 ของมหาวิทยาลัย)</t>
  </si>
  <si>
    <t>1.โครงการบริหารจัดการทรัพย์สิน และสิทธิประโยชน์เพื่อการพึ่งพาตนเอง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</si>
</sst>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#,##0_ ;\-#,##0\ "/>
  </numFmts>
  <fonts count="6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6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i/>
      <sz val="16"/>
      <name val="TH SarabunPSK"/>
      <family val="2"/>
    </font>
    <font>
      <sz val="16"/>
      <name val="Wingdings"/>
      <charset val="2"/>
    </font>
    <font>
      <sz val="16"/>
      <color theme="1"/>
      <name val="Tahoma"/>
      <family val="2"/>
      <charset val="222"/>
      <scheme val="minor"/>
    </font>
    <font>
      <sz val="16"/>
      <color theme="1"/>
      <name val="Calibri"/>
      <family val="2"/>
      <charset val="222"/>
    </font>
    <font>
      <sz val="16"/>
      <color rgb="FF000000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color rgb="FF006100"/>
      <name val="Tahoma"/>
      <family val="2"/>
      <charset val="222"/>
      <scheme val="minor"/>
    </font>
    <font>
      <sz val="16"/>
      <color theme="1"/>
      <name val="Wingdings"/>
      <charset val="2"/>
    </font>
    <font>
      <sz val="11"/>
      <name val="Tahoma"/>
      <family val="2"/>
      <charset val="222"/>
      <scheme val="minor"/>
    </font>
    <font>
      <u/>
      <sz val="16"/>
      <color rgb="FFFF0000"/>
      <name val="TH SarabunPSK"/>
      <family val="2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sz val="16"/>
      <color theme="1"/>
      <name val="Times New Roman"/>
      <family val="1"/>
    </font>
    <font>
      <sz val="16"/>
      <name val="Wingdings 2"/>
      <family val="1"/>
      <charset val="2"/>
    </font>
    <font>
      <sz val="10.55"/>
      <color theme="1"/>
      <name val="TH SarabunPSK"/>
      <family val="2"/>
    </font>
    <font>
      <sz val="16"/>
      <name val="Times New Roman"/>
      <family val="1"/>
    </font>
    <font>
      <sz val="16"/>
      <color theme="1"/>
      <name val="Tahoma"/>
      <family val="2"/>
      <scheme val="minor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0"/>
      <name val="TH SarabunPSK"/>
      <family val="2"/>
    </font>
    <font>
      <sz val="16"/>
      <color theme="0"/>
      <name val="Tahoma"/>
      <family val="2"/>
      <charset val="22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2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9" fontId="11" fillId="0" borderId="0" applyFont="0" applyFill="0" applyBorder="0" applyAlignment="0" applyProtection="0"/>
  </cellStyleXfs>
  <cellXfs count="11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3" fillId="0" borderId="1" xfId="0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4" fillId="0" borderId="18" xfId="0" applyFont="1" applyBorder="1"/>
    <xf numFmtId="0" fontId="14" fillId="7" borderId="18" xfId="0" applyFont="1" applyFill="1" applyBorder="1"/>
    <xf numFmtId="0" fontId="14" fillId="3" borderId="12" xfId="0" applyFont="1" applyFill="1" applyBorder="1"/>
    <xf numFmtId="0" fontId="0" fillId="0" borderId="0" xfId="0" applyFill="1"/>
    <xf numFmtId="0" fontId="15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1" fillId="0" borderId="0" xfId="0" applyFont="1" applyFill="1"/>
    <xf numFmtId="0" fontId="12" fillId="0" borderId="1" xfId="0" applyFont="1" applyFill="1" applyBorder="1" applyAlignment="1">
      <alignment horizontal="left" vertical="top"/>
    </xf>
    <xf numFmtId="49" fontId="3" fillId="0" borderId="0" xfId="0" applyNumberFormat="1" applyFont="1"/>
    <xf numFmtId="0" fontId="22" fillId="0" borderId="0" xfId="0" applyFont="1"/>
    <xf numFmtId="0" fontId="23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26" fillId="10" borderId="0" xfId="4"/>
    <xf numFmtId="0" fontId="27" fillId="11" borderId="0" xfId="5"/>
    <xf numFmtId="0" fontId="25" fillId="9" borderId="0" xfId="3"/>
    <xf numFmtId="0" fontId="11" fillId="12" borderId="0" xfId="6"/>
    <xf numFmtId="0" fontId="11" fillId="14" borderId="0" xfId="8"/>
    <xf numFmtId="0" fontId="11" fillId="15" borderId="0" xfId="9"/>
    <xf numFmtId="0" fontId="11" fillId="16" borderId="0" xfId="10"/>
    <xf numFmtId="0" fontId="11" fillId="13" borderId="0" xfId="7"/>
    <xf numFmtId="0" fontId="16" fillId="0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5" borderId="0" xfId="0" applyFill="1"/>
    <xf numFmtId="0" fontId="12" fillId="3" borderId="20" xfId="5" applyFont="1" applyFill="1" applyBorder="1" applyAlignment="1">
      <alignment vertical="center"/>
    </xf>
    <xf numFmtId="0" fontId="12" fillId="3" borderId="21" xfId="5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43" fontId="12" fillId="0" borderId="1" xfId="2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3" fontId="3" fillId="0" borderId="4" xfId="2" applyFont="1" applyFill="1" applyBorder="1" applyAlignment="1">
      <alignment horizontal="center" vertical="top" wrapText="1"/>
    </xf>
    <xf numFmtId="43" fontId="3" fillId="0" borderId="1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2" fillId="0" borderId="0" xfId="0" applyFont="1" applyFill="1"/>
    <xf numFmtId="43" fontId="12" fillId="0" borderId="4" xfId="2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33" fillId="0" borderId="1" xfId="0" applyFont="1" applyBorder="1" applyAlignment="1">
      <alignment vertical="top" wrapText="1"/>
    </xf>
    <xf numFmtId="0" fontId="29" fillId="0" borderId="4" xfId="0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1" fillId="0" borderId="0" xfId="0" applyFont="1"/>
    <xf numFmtId="0" fontId="12" fillId="0" borderId="10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1" fillId="0" borderId="0" xfId="0" applyFont="1" applyFill="1"/>
    <xf numFmtId="188" fontId="12" fillId="0" borderId="1" xfId="2" applyNumberFormat="1" applyFont="1" applyFill="1" applyBorder="1" applyAlignment="1">
      <alignment horizontal="center" vertical="top"/>
    </xf>
    <xf numFmtId="188" fontId="12" fillId="0" borderId="4" xfId="2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43" fontId="12" fillId="0" borderId="1" xfId="2" applyFont="1" applyFill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188" fontId="12" fillId="0" borderId="1" xfId="2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4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1" fillId="0" borderId="1" xfId="0" applyFont="1" applyBorder="1"/>
    <xf numFmtId="0" fontId="39" fillId="10" borderId="0" xfId="4" applyFont="1"/>
    <xf numFmtId="0" fontId="39" fillId="4" borderId="0" xfId="4" applyFont="1" applyFill="1"/>
    <xf numFmtId="0" fontId="31" fillId="4" borderId="0" xfId="0" applyFont="1" applyFill="1"/>
    <xf numFmtId="0" fontId="31" fillId="0" borderId="0" xfId="0" applyFont="1" applyBorder="1"/>
    <xf numFmtId="0" fontId="31" fillId="0" borderId="4" xfId="0" applyFont="1" applyBorder="1"/>
    <xf numFmtId="0" fontId="39" fillId="0" borderId="0" xfId="4" applyFont="1" applyFill="1"/>
    <xf numFmtId="0" fontId="3" fillId="0" borderId="3" xfId="0" applyFont="1" applyBorder="1" applyAlignment="1">
      <alignment horizontal="left" vertical="top" wrapText="1"/>
    </xf>
    <xf numFmtId="0" fontId="40" fillId="11" borderId="0" xfId="5" applyFont="1"/>
    <xf numFmtId="0" fontId="40" fillId="4" borderId="0" xfId="5" applyFont="1" applyFill="1"/>
    <xf numFmtId="0" fontId="31" fillId="4" borderId="0" xfId="0" applyFont="1" applyFill="1" applyBorder="1"/>
    <xf numFmtId="0" fontId="41" fillId="9" borderId="0" xfId="3" applyFont="1"/>
    <xf numFmtId="3" fontId="3" fillId="0" borderId="1" xfId="0" applyNumberFormat="1" applyFont="1" applyBorder="1" applyAlignment="1">
      <alignment horizontal="center" vertical="top" wrapText="1"/>
    </xf>
    <xf numFmtId="0" fontId="33" fillId="8" borderId="4" xfId="0" applyFont="1" applyFill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41" fillId="4" borderId="0" xfId="3" applyFont="1" applyFill="1"/>
    <xf numFmtId="0" fontId="12" fillId="0" borderId="19" xfId="0" applyFont="1" applyFill="1" applyBorder="1" applyAlignment="1">
      <alignment horizontal="left" vertical="top" wrapText="1"/>
    </xf>
    <xf numFmtId="188" fontId="12" fillId="0" borderId="4" xfId="2" applyNumberFormat="1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left" vertical="top"/>
    </xf>
    <xf numFmtId="188" fontId="5" fillId="0" borderId="1" xfId="2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0" fillId="0" borderId="0" xfId="0" applyFill="1" applyBorder="1"/>
    <xf numFmtId="0" fontId="12" fillId="0" borderId="13" xfId="0" applyFont="1" applyFill="1" applyBorder="1" applyAlignment="1">
      <alignment horizontal="left" vertical="top" wrapText="1"/>
    </xf>
    <xf numFmtId="0" fontId="12" fillId="0" borderId="1" xfId="0" quotePrefix="1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12" fillId="0" borderId="4" xfId="0" quotePrefix="1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quotePrefix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/>
    <xf numFmtId="0" fontId="11" fillId="3" borderId="0" xfId="9" applyFill="1"/>
    <xf numFmtId="0" fontId="33" fillId="0" borderId="0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left" vertical="top" wrapText="1" shrinkToFit="1"/>
    </xf>
    <xf numFmtId="0" fontId="3" fillId="0" borderId="17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31" fillId="0" borderId="3" xfId="0" applyFont="1" applyFill="1" applyBorder="1" applyAlignment="1">
      <alignment vertical="top"/>
    </xf>
    <xf numFmtId="0" fontId="31" fillId="0" borderId="4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 wrapText="1"/>
    </xf>
    <xf numFmtId="0" fontId="31" fillId="0" borderId="4" xfId="0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1" fillId="0" borderId="0" xfId="0" applyFont="1" applyBorder="1" applyAlignment="1">
      <alignment horizontal="center"/>
    </xf>
    <xf numFmtId="0" fontId="3" fillId="0" borderId="16" xfId="0" applyFont="1" applyBorder="1" applyAlignment="1">
      <alignment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vertical="top"/>
    </xf>
    <xf numFmtId="0" fontId="4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vertical="top"/>
    </xf>
    <xf numFmtId="0" fontId="3" fillId="0" borderId="18" xfId="0" applyFont="1" applyFill="1" applyBorder="1" applyAlignment="1">
      <alignment horizontal="left" vertical="top"/>
    </xf>
    <xf numFmtId="2" fontId="12" fillId="0" borderId="4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189" fontId="12" fillId="0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0" fillId="18" borderId="0" xfId="0" applyFill="1"/>
    <xf numFmtId="0" fontId="27" fillId="18" borderId="0" xfId="5" applyFill="1"/>
    <xf numFmtId="0" fontId="16" fillId="3" borderId="3" xfId="0" applyFont="1" applyFill="1" applyBorder="1" applyAlignment="1">
      <alignment horizontal="left" vertical="top"/>
    </xf>
    <xf numFmtId="0" fontId="27" fillId="3" borderId="0" xfId="5" applyFill="1"/>
    <xf numFmtId="0" fontId="12" fillId="3" borderId="1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43" fillId="0" borderId="0" xfId="0" applyFont="1" applyFill="1"/>
    <xf numFmtId="0" fontId="43" fillId="14" borderId="0" xfId="8" applyFont="1"/>
    <xf numFmtId="0" fontId="0" fillId="0" borderId="0" xfId="0" applyFont="1" applyFill="1"/>
    <xf numFmtId="0" fontId="38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0" fillId="15" borderId="0" xfId="9" applyFont="1"/>
    <xf numFmtId="0" fontId="43" fillId="16" borderId="0" xfId="10" applyFont="1"/>
    <xf numFmtId="0" fontId="43" fillId="13" borderId="0" xfId="7" applyFont="1"/>
    <xf numFmtId="0" fontId="38" fillId="0" borderId="9" xfId="0" applyFont="1" applyFill="1" applyBorder="1" applyAlignment="1">
      <alignment vertical="top"/>
    </xf>
    <xf numFmtId="0" fontId="11" fillId="3" borderId="0" xfId="6" applyFill="1"/>
    <xf numFmtId="2" fontId="3" fillId="3" borderId="1" xfId="0" applyNumberFormat="1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 wrapText="1"/>
    </xf>
    <xf numFmtId="188" fontId="5" fillId="0" borderId="4" xfId="2" applyNumberFormat="1" applyFont="1" applyFill="1" applyBorder="1" applyAlignment="1">
      <alignment horizontal="center" vertical="top" wrapText="1"/>
    </xf>
    <xf numFmtId="0" fontId="38" fillId="0" borderId="12" xfId="0" applyFont="1" applyFill="1" applyBorder="1" applyAlignment="1">
      <alignment vertical="top"/>
    </xf>
    <xf numFmtId="3" fontId="12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3" fontId="12" fillId="0" borderId="4" xfId="2" applyNumberFormat="1" applyFont="1" applyFill="1" applyBorder="1" applyAlignment="1">
      <alignment horizontal="center" vertical="top"/>
    </xf>
    <xf numFmtId="0" fontId="0" fillId="0" borderId="3" xfId="0" applyFill="1" applyBorder="1"/>
    <xf numFmtId="0" fontId="3" fillId="0" borderId="13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1" fillId="0" borderId="3" xfId="0" applyFont="1" applyBorder="1"/>
    <xf numFmtId="0" fontId="12" fillId="0" borderId="0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31" fillId="0" borderId="19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7" fillId="0" borderId="4" xfId="0" applyFont="1" applyFill="1" applyBorder="1" applyAlignment="1">
      <alignment vertical="top"/>
    </xf>
    <xf numFmtId="0" fontId="4" fillId="0" borderId="1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5" fillId="0" borderId="3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/>
    </xf>
    <xf numFmtId="0" fontId="17" fillId="0" borderId="16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/>
    </xf>
    <xf numFmtId="190" fontId="12" fillId="0" borderId="4" xfId="2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left" vertical="top" wrapText="1"/>
    </xf>
    <xf numFmtId="190" fontId="12" fillId="0" borderId="4" xfId="2" applyNumberFormat="1" applyFont="1" applyFill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/>
    </xf>
    <xf numFmtId="2" fontId="1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3" fontId="12" fillId="0" borderId="2" xfId="2" applyFont="1" applyFill="1" applyBorder="1" applyAlignment="1">
      <alignment horizontal="center" vertical="top"/>
    </xf>
    <xf numFmtId="190" fontId="12" fillId="0" borderId="2" xfId="2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3" fontId="12" fillId="3" borderId="3" xfId="0" applyNumberFormat="1" applyFont="1" applyFill="1" applyBorder="1" applyAlignment="1">
      <alignment horizontal="center" vertical="top" wrapText="1"/>
    </xf>
    <xf numFmtId="3" fontId="29" fillId="0" borderId="4" xfId="0" applyNumberFormat="1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/>
    </xf>
    <xf numFmtId="0" fontId="29" fillId="0" borderId="3" xfId="0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left" vertical="top" wrapText="1"/>
    </xf>
    <xf numFmtId="0" fontId="35" fillId="0" borderId="13" xfId="0" applyFont="1" applyFill="1" applyBorder="1" applyAlignment="1">
      <alignment vertical="top" wrapText="1"/>
    </xf>
    <xf numFmtId="0" fontId="37" fillId="0" borderId="14" xfId="0" applyFont="1" applyFill="1" applyBorder="1" applyAlignment="1">
      <alignment vertical="top"/>
    </xf>
    <xf numFmtId="0" fontId="21" fillId="12" borderId="0" xfId="6" applyFont="1"/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4" xfId="0" quotePrefix="1" applyNumberFormat="1" applyFont="1" applyFill="1" applyBorder="1" applyAlignment="1">
      <alignment horizontal="left" vertical="top" wrapText="1"/>
    </xf>
    <xf numFmtId="49" fontId="3" fillId="0" borderId="3" xfId="0" quotePrefix="1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12" xfId="0" applyFont="1" applyFill="1" applyBorder="1" applyAlignment="1">
      <alignment horizontal="left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1" fillId="11" borderId="0" xfId="5" applyFont="1"/>
    <xf numFmtId="0" fontId="21" fillId="0" borderId="0" xfId="0" applyFont="1" applyFill="1" applyBorder="1"/>
    <xf numFmtId="0" fontId="12" fillId="0" borderId="1" xfId="0" applyFont="1" applyFill="1" applyBorder="1" applyAlignment="1">
      <alignment horizontal="left" vertical="top"/>
    </xf>
    <xf numFmtId="0" fontId="21" fillId="9" borderId="0" xfId="3" applyFont="1"/>
    <xf numFmtId="49" fontId="12" fillId="3" borderId="21" xfId="5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17" borderId="24" xfId="0" applyFont="1" applyFill="1" applyBorder="1" applyAlignment="1">
      <alignment vertical="center"/>
    </xf>
    <xf numFmtId="0" fontId="3" fillId="17" borderId="25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49" fontId="28" fillId="3" borderId="21" xfId="5" applyNumberFormat="1" applyFont="1" applyFill="1" applyBorder="1" applyAlignment="1">
      <alignment vertical="center"/>
    </xf>
    <xf numFmtId="0" fontId="28" fillId="3" borderId="21" xfId="5" applyFont="1" applyFill="1" applyBorder="1" applyAlignment="1">
      <alignment vertical="center"/>
    </xf>
    <xf numFmtId="0" fontId="4" fillId="17" borderId="20" xfId="0" applyFont="1" applyFill="1" applyBorder="1" applyAlignment="1">
      <alignment vertical="center"/>
    </xf>
    <xf numFmtId="0" fontId="3" fillId="17" borderId="21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1" fillId="18" borderId="0" xfId="5" applyFont="1" applyFill="1"/>
    <xf numFmtId="0" fontId="6" fillId="0" borderId="28" xfId="0" applyFont="1" applyBorder="1"/>
    <xf numFmtId="0" fontId="22" fillId="0" borderId="28" xfId="0" applyFont="1" applyBorder="1"/>
    <xf numFmtId="0" fontId="11" fillId="3" borderId="0" xfId="8" applyFill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center"/>
    </xf>
    <xf numFmtId="0" fontId="31" fillId="0" borderId="3" xfId="0" applyFont="1" applyFill="1" applyBorder="1"/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4" xfId="0" applyFont="1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7" fillId="0" borderId="18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wrapText="1"/>
    </xf>
    <xf numFmtId="0" fontId="35" fillId="3" borderId="1" xfId="0" applyFont="1" applyFill="1" applyBorder="1" applyAlignment="1">
      <alignment horizontal="center" vertical="top" wrapText="1"/>
    </xf>
    <xf numFmtId="188" fontId="12" fillId="3" borderId="1" xfId="2" quotePrefix="1" applyNumberFormat="1" applyFont="1" applyFill="1" applyBorder="1" applyAlignment="1">
      <alignment horizontal="center" vertical="top" wrapText="1"/>
    </xf>
    <xf numFmtId="0" fontId="31" fillId="0" borderId="18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190" fontId="12" fillId="3" borderId="1" xfId="2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0" fontId="12" fillId="19" borderId="4" xfId="0" applyFont="1" applyFill="1" applyBorder="1" applyAlignment="1">
      <alignment horizontal="left" vertical="top" wrapText="1"/>
    </xf>
    <xf numFmtId="0" fontId="12" fillId="19" borderId="4" xfId="0" applyFont="1" applyFill="1" applyBorder="1" applyAlignment="1">
      <alignment horizontal="center" vertical="top" wrapText="1"/>
    </xf>
    <xf numFmtId="0" fontId="0" fillId="19" borderId="12" xfId="0" applyFill="1" applyBorder="1"/>
    <xf numFmtId="15" fontId="45" fillId="0" borderId="1" xfId="0" applyNumberFormat="1" applyFont="1" applyBorder="1"/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wrapText="1"/>
    </xf>
    <xf numFmtId="0" fontId="31" fillId="0" borderId="4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top" wrapText="1"/>
    </xf>
    <xf numFmtId="43" fontId="35" fillId="0" borderId="1" xfId="2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19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wrapText="1"/>
    </xf>
    <xf numFmtId="0" fontId="12" fillId="0" borderId="9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wrapText="1"/>
    </xf>
    <xf numFmtId="0" fontId="3" fillId="19" borderId="15" xfId="0" applyFont="1" applyFill="1" applyBorder="1" applyAlignment="1">
      <alignment horizontal="center" vertical="top" wrapText="1"/>
    </xf>
    <xf numFmtId="0" fontId="31" fillId="19" borderId="0" xfId="0" applyFont="1" applyFill="1"/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/>
    </xf>
    <xf numFmtId="0" fontId="21" fillId="13" borderId="1" xfId="7" applyFont="1" applyBorder="1"/>
    <xf numFmtId="0" fontId="21" fillId="16" borderId="1" xfId="10" applyFont="1" applyBorder="1"/>
    <xf numFmtId="0" fontId="21" fillId="15" borderId="1" xfId="9" applyFont="1" applyBorder="1"/>
    <xf numFmtId="0" fontId="21" fillId="0" borderId="1" xfId="0" applyFont="1" applyFill="1" applyBorder="1"/>
    <xf numFmtId="0" fontId="21" fillId="14" borderId="1" xfId="8" applyFont="1" applyBorder="1"/>
    <xf numFmtId="0" fontId="21" fillId="12" borderId="1" xfId="6" applyFont="1" applyBorder="1"/>
    <xf numFmtId="0" fontId="21" fillId="3" borderId="1" xfId="8" applyFont="1" applyFill="1" applyBorder="1"/>
    <xf numFmtId="0" fontId="21" fillId="9" borderId="1" xfId="3" applyFont="1" applyBorder="1"/>
    <xf numFmtId="0" fontId="12" fillId="0" borderId="4" xfId="0" applyFont="1" applyFill="1" applyBorder="1" applyAlignment="1">
      <alignment vertical="top"/>
    </xf>
    <xf numFmtId="0" fontId="12" fillId="19" borderId="9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vertical="top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90" fontId="3" fillId="0" borderId="1" xfId="2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0" fillId="0" borderId="13" xfId="0" applyFill="1" applyBorder="1"/>
    <xf numFmtId="0" fontId="0" fillId="0" borderId="2" xfId="0" applyFill="1" applyBorder="1" applyAlignment="1">
      <alignment horizontal="center" wrapText="1"/>
    </xf>
    <xf numFmtId="43" fontId="12" fillId="3" borderId="1" xfId="2" applyFont="1" applyFill="1" applyBorder="1" applyAlignment="1">
      <alignment vertical="top" wrapText="1"/>
    </xf>
    <xf numFmtId="0" fontId="12" fillId="0" borderId="18" xfId="0" quotePrefix="1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6" fillId="0" borderId="28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1" fillId="0" borderId="12" xfId="0" applyFont="1" applyFill="1" applyBorder="1"/>
    <xf numFmtId="43" fontId="12" fillId="0" borderId="4" xfId="2" applyNumberFormat="1" applyFont="1" applyFill="1" applyBorder="1" applyAlignment="1">
      <alignment horizontal="center" vertical="top" wrapText="1"/>
    </xf>
    <xf numFmtId="0" fontId="12" fillId="19" borderId="4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 shrinkToFit="1"/>
    </xf>
    <xf numFmtId="0" fontId="34" fillId="0" borderId="3" xfId="0" applyFont="1" applyFill="1" applyBorder="1" applyAlignment="1">
      <alignment horizontal="left" vertical="top"/>
    </xf>
    <xf numFmtId="0" fontId="3" fillId="20" borderId="0" xfId="0" applyFont="1" applyFill="1" applyAlignment="1">
      <alignment horizontal="center" wrapText="1"/>
    </xf>
    <xf numFmtId="0" fontId="31" fillId="20" borderId="0" xfId="0" applyFont="1" applyFill="1" applyAlignment="1">
      <alignment horizontal="center" wrapText="1"/>
    </xf>
    <xf numFmtId="0" fontId="12" fillId="20" borderId="1" xfId="0" applyFont="1" applyFill="1" applyBorder="1" applyAlignment="1">
      <alignment horizontal="center" vertical="top" wrapText="1"/>
    </xf>
    <xf numFmtId="0" fontId="0" fillId="20" borderId="2" xfId="0" applyFill="1" applyBorder="1" applyAlignment="1">
      <alignment horizontal="center" vertical="top" wrapText="1"/>
    </xf>
    <xf numFmtId="0" fontId="12" fillId="20" borderId="3" xfId="0" applyFont="1" applyFill="1" applyBorder="1" applyAlignment="1">
      <alignment horizontal="center" vertical="top" wrapText="1"/>
    </xf>
    <xf numFmtId="0" fontId="3" fillId="20" borderId="12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 wrapText="1"/>
    </xf>
    <xf numFmtId="2" fontId="12" fillId="20" borderId="4" xfId="0" applyNumberFormat="1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/>
    </xf>
    <xf numFmtId="0" fontId="12" fillId="20" borderId="1" xfId="0" applyFont="1" applyFill="1" applyBorder="1" applyAlignment="1">
      <alignment horizontal="center" vertical="top"/>
    </xf>
    <xf numFmtId="0" fontId="3" fillId="20" borderId="4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 vertical="top" wrapText="1"/>
    </xf>
    <xf numFmtId="189" fontId="12" fillId="20" borderId="3" xfId="0" applyNumberFormat="1" applyFont="1" applyFill="1" applyBorder="1" applyAlignment="1">
      <alignment horizontal="center" vertical="top" wrapText="1"/>
    </xf>
    <xf numFmtId="189" fontId="12" fillId="20" borderId="4" xfId="0" applyNumberFormat="1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/>
    </xf>
    <xf numFmtId="0" fontId="3" fillId="20" borderId="2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horizontal="center" vertical="top" wrapText="1"/>
    </xf>
    <xf numFmtId="190" fontId="12" fillId="20" borderId="1" xfId="2" applyNumberFormat="1" applyFont="1" applyFill="1" applyBorder="1" applyAlignment="1">
      <alignment horizontal="center" vertical="top" wrapText="1"/>
    </xf>
    <xf numFmtId="0" fontId="12" fillId="20" borderId="17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0" fontId="3" fillId="20" borderId="15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vertical="top" wrapText="1"/>
    </xf>
    <xf numFmtId="0" fontId="12" fillId="20" borderId="1" xfId="0" applyFont="1" applyFill="1" applyBorder="1" applyAlignment="1">
      <alignment vertical="top" wrapText="1"/>
    </xf>
    <xf numFmtId="2" fontId="3" fillId="20" borderId="4" xfId="0" applyNumberFormat="1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top" wrapText="1"/>
    </xf>
    <xf numFmtId="0" fontId="3" fillId="20" borderId="18" xfId="0" applyFont="1" applyFill="1" applyBorder="1" applyAlignment="1">
      <alignment horizontal="center" vertical="top" wrapText="1"/>
    </xf>
    <xf numFmtId="0" fontId="1" fillId="20" borderId="3" xfId="0" applyFont="1" applyFill="1" applyBorder="1" applyAlignment="1">
      <alignment horizontal="center" vertical="top" wrapText="1"/>
    </xf>
    <xf numFmtId="2" fontId="3" fillId="20" borderId="1" xfId="0" applyNumberFormat="1" applyFont="1" applyFill="1" applyBorder="1" applyAlignment="1">
      <alignment horizontal="center" vertical="top" wrapText="1"/>
    </xf>
    <xf numFmtId="0" fontId="35" fillId="20" borderId="2" xfId="0" applyFont="1" applyFill="1" applyBorder="1" applyAlignment="1">
      <alignment horizontal="center" vertical="top" wrapText="1"/>
    </xf>
    <xf numFmtId="0" fontId="3" fillId="20" borderId="13" xfId="0" applyFont="1" applyFill="1" applyBorder="1" applyAlignment="1">
      <alignment horizontal="center" vertical="top" wrapText="1"/>
    </xf>
    <xf numFmtId="0" fontId="3" fillId="20" borderId="10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left" vertical="top" wrapText="1"/>
    </xf>
    <xf numFmtId="0" fontId="0" fillId="20" borderId="2" xfId="0" applyFill="1" applyBorder="1" applyAlignment="1">
      <alignment horizontal="center" wrapText="1"/>
    </xf>
    <xf numFmtId="0" fontId="3" fillId="20" borderId="11" xfId="0" applyFont="1" applyFill="1" applyBorder="1" applyAlignment="1">
      <alignment horizontal="center" vertical="top" wrapText="1"/>
    </xf>
    <xf numFmtId="187" fontId="3" fillId="20" borderId="4" xfId="0" applyNumberFormat="1" applyFont="1" applyFill="1" applyBorder="1" applyAlignment="1">
      <alignment horizontal="center" vertical="top" wrapText="1"/>
    </xf>
    <xf numFmtId="0" fontId="3" fillId="18" borderId="0" xfId="0" applyFont="1" applyFill="1" applyAlignment="1">
      <alignment horizontal="center"/>
    </xf>
    <xf numFmtId="0" fontId="31" fillId="18" borderId="0" xfId="0" applyFont="1" applyFill="1"/>
    <xf numFmtId="0" fontId="3" fillId="18" borderId="1" xfId="0" applyFont="1" applyFill="1" applyBorder="1" applyAlignment="1">
      <alignment horizontal="center" vertical="top" wrapText="1"/>
    </xf>
    <xf numFmtId="0" fontId="0" fillId="18" borderId="2" xfId="0" applyFill="1" applyBorder="1" applyAlignment="1">
      <alignment vertical="top" wrapText="1"/>
    </xf>
    <xf numFmtId="0" fontId="3" fillId="18" borderId="3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2" xfId="0" applyFont="1" applyFill="1" applyBorder="1" applyAlignment="1">
      <alignment horizontal="center" vertical="top" wrapText="1"/>
    </xf>
    <xf numFmtId="188" fontId="3" fillId="18" borderId="1" xfId="2" applyNumberFormat="1" applyFont="1" applyFill="1" applyBorder="1" applyAlignment="1">
      <alignment horizontal="center" vertical="top" wrapText="1"/>
    </xf>
    <xf numFmtId="0" fontId="12" fillId="18" borderId="1" xfId="0" applyFont="1" applyFill="1" applyBorder="1" applyAlignment="1">
      <alignment horizontal="center" vertical="top" wrapText="1"/>
    </xf>
    <xf numFmtId="0" fontId="35" fillId="18" borderId="1" xfId="0" applyFont="1" applyFill="1" applyBorder="1" applyAlignment="1">
      <alignment horizontal="center" vertical="top" wrapText="1"/>
    </xf>
    <xf numFmtId="190" fontId="3" fillId="18" borderId="1" xfId="2" applyNumberFormat="1" applyFont="1" applyFill="1" applyBorder="1" applyAlignment="1">
      <alignment horizontal="center" vertical="top" wrapText="1"/>
    </xf>
    <xf numFmtId="190" fontId="12" fillId="18" borderId="1" xfId="2" applyNumberFormat="1" applyFont="1" applyFill="1" applyBorder="1" applyAlignment="1">
      <alignment horizontal="center" vertical="top" wrapText="1"/>
    </xf>
    <xf numFmtId="0" fontId="0" fillId="18" borderId="4" xfId="0" applyFill="1" applyBorder="1"/>
    <xf numFmtId="0" fontId="12" fillId="18" borderId="4" xfId="0" applyFont="1" applyFill="1" applyBorder="1" applyAlignment="1">
      <alignment horizontal="center" vertical="top" wrapText="1"/>
    </xf>
    <xf numFmtId="0" fontId="35" fillId="18" borderId="4" xfId="0" applyFont="1" applyFill="1" applyBorder="1" applyAlignment="1">
      <alignment horizontal="center" vertical="top" wrapText="1"/>
    </xf>
    <xf numFmtId="190" fontId="3" fillId="18" borderId="4" xfId="2" applyNumberFormat="1" applyFont="1" applyFill="1" applyBorder="1" applyAlignment="1">
      <alignment horizontal="center" vertical="top" wrapText="1"/>
    </xf>
    <xf numFmtId="188" fontId="12" fillId="18" borderId="4" xfId="2" applyNumberFormat="1" applyFont="1" applyFill="1" applyBorder="1" applyAlignment="1">
      <alignment horizontal="center" vertical="top" wrapText="1"/>
    </xf>
    <xf numFmtId="0" fontId="35" fillId="18" borderId="2" xfId="0" applyFont="1" applyFill="1" applyBorder="1" applyAlignment="1">
      <alignment horizontal="center" vertical="top" wrapText="1"/>
    </xf>
    <xf numFmtId="0" fontId="31" fillId="18" borderId="2" xfId="0" applyFont="1" applyFill="1" applyBorder="1" applyAlignment="1">
      <alignment vertical="top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0" fillId="20" borderId="2" xfId="0" applyFill="1" applyBorder="1" applyAlignment="1">
      <alignment vertical="top" wrapText="1"/>
    </xf>
    <xf numFmtId="0" fontId="46" fillId="20" borderId="4" xfId="0" applyFont="1" applyFill="1" applyBorder="1" applyAlignment="1">
      <alignment horizontal="center" vertical="top" wrapText="1"/>
    </xf>
    <xf numFmtId="0" fontId="31" fillId="20" borderId="1" xfId="0" applyFont="1" applyFill="1" applyBorder="1"/>
    <xf numFmtId="0" fontId="30" fillId="20" borderId="2" xfId="0" applyFont="1" applyFill="1" applyBorder="1" applyAlignment="1">
      <alignment horizontal="center" vertical="top" wrapText="1"/>
    </xf>
    <xf numFmtId="0" fontId="30" fillId="20" borderId="4" xfId="0" applyFont="1" applyFill="1" applyBorder="1" applyAlignment="1">
      <alignment horizontal="center" vertical="top" wrapText="1"/>
    </xf>
    <xf numFmtId="0" fontId="30" fillId="20" borderId="1" xfId="0" applyFont="1" applyFill="1" applyBorder="1" applyAlignment="1">
      <alignment horizontal="center" vertical="top" wrapText="1"/>
    </xf>
    <xf numFmtId="0" fontId="46" fillId="20" borderId="1" xfId="0" applyFont="1" applyFill="1" applyBorder="1" applyAlignment="1">
      <alignment horizontal="center" vertical="top" wrapText="1"/>
    </xf>
    <xf numFmtId="0" fontId="36" fillId="20" borderId="1" xfId="0" applyFont="1" applyFill="1" applyBorder="1" applyAlignment="1">
      <alignment horizontal="center" vertical="top" wrapText="1"/>
    </xf>
    <xf numFmtId="0" fontId="35" fillId="20" borderId="1" xfId="0" applyFont="1" applyFill="1" applyBorder="1" applyAlignment="1">
      <alignment horizontal="center" vertical="top" wrapText="1"/>
    </xf>
    <xf numFmtId="0" fontId="3" fillId="20" borderId="17" xfId="0" applyFont="1" applyFill="1" applyBorder="1" applyAlignment="1">
      <alignment horizontal="center" vertical="top" wrapText="1"/>
    </xf>
    <xf numFmtId="0" fontId="31" fillId="20" borderId="0" xfId="0" applyFont="1" applyFill="1"/>
    <xf numFmtId="0" fontId="42" fillId="20" borderId="1" xfId="0" applyFont="1" applyFill="1" applyBorder="1" applyAlignment="1">
      <alignment horizontal="center" vertical="top" wrapText="1"/>
    </xf>
    <xf numFmtId="0" fontId="30" fillId="20" borderId="3" xfId="0" applyFont="1" applyFill="1" applyBorder="1" applyAlignment="1">
      <alignment horizontal="center" vertical="top" wrapText="1"/>
    </xf>
    <xf numFmtId="0" fontId="0" fillId="20" borderId="1" xfId="0" applyFill="1" applyBorder="1"/>
    <xf numFmtId="0" fontId="46" fillId="20" borderId="2" xfId="0" applyFont="1" applyFill="1" applyBorder="1" applyAlignment="1">
      <alignment horizontal="center" vertical="top" wrapText="1"/>
    </xf>
    <xf numFmtId="0" fontId="0" fillId="20" borderId="4" xfId="0" applyFill="1" applyBorder="1"/>
    <xf numFmtId="0" fontId="31" fillId="20" borderId="4" xfId="0" applyFont="1" applyFill="1" applyBorder="1"/>
    <xf numFmtId="0" fontId="36" fillId="20" borderId="4" xfId="0" applyFont="1" applyFill="1" applyBorder="1" applyAlignment="1">
      <alignment horizontal="center" vertical="top" wrapText="1"/>
    </xf>
    <xf numFmtId="0" fontId="35" fillId="20" borderId="4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3" fillId="20" borderId="4" xfId="0" applyFont="1" applyFill="1" applyBorder="1" applyAlignment="1">
      <alignment vertical="top" wrapText="1"/>
    </xf>
    <xf numFmtId="0" fontId="36" fillId="20" borderId="2" xfId="0" applyFont="1" applyFill="1" applyBorder="1" applyAlignment="1">
      <alignment horizontal="center" vertical="top" wrapText="1"/>
    </xf>
    <xf numFmtId="0" fontId="31" fillId="20" borderId="2" xfId="0" applyFont="1" applyFill="1" applyBorder="1" applyAlignment="1">
      <alignment vertical="top"/>
    </xf>
    <xf numFmtId="0" fontId="46" fillId="20" borderId="3" xfId="0" applyFont="1" applyFill="1" applyBorder="1" applyAlignment="1">
      <alignment horizontal="center" vertical="top" wrapText="1"/>
    </xf>
    <xf numFmtId="0" fontId="31" fillId="20" borderId="0" xfId="0" applyFont="1" applyFill="1" applyAlignment="1">
      <alignment horizontal="center"/>
    </xf>
    <xf numFmtId="0" fontId="2" fillId="20" borderId="10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1" fillId="20" borderId="0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3" fontId="3" fillId="20" borderId="4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4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20" fillId="0" borderId="2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/>
    <xf numFmtId="0" fontId="12" fillId="0" borderId="14" xfId="0" applyFont="1" applyFill="1" applyBorder="1" applyAlignment="1">
      <alignment vertical="top" wrapText="1"/>
    </xf>
    <xf numFmtId="2" fontId="12" fillId="2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0" fontId="21" fillId="9" borderId="0" xfId="3" applyFont="1" applyBorder="1"/>
    <xf numFmtId="188" fontId="5" fillId="3" borderId="4" xfId="2" applyNumberFormat="1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vertical="top"/>
    </xf>
    <xf numFmtId="188" fontId="12" fillId="3" borderId="1" xfId="2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15" fontId="45" fillId="0" borderId="1" xfId="0" applyNumberFormat="1" applyFont="1" applyBorder="1" applyAlignment="1">
      <alignment horizontal="right"/>
    </xf>
    <xf numFmtId="0" fontId="12" fillId="0" borderId="3" xfId="0" applyFont="1" applyFill="1" applyBorder="1" applyAlignment="1">
      <alignment horizontal="left" vertical="top" wrapText="1"/>
    </xf>
    <xf numFmtId="0" fontId="0" fillId="3" borderId="1" xfId="0" applyFill="1" applyBorder="1"/>
    <xf numFmtId="0" fontId="31" fillId="3" borderId="3" xfId="0" applyFont="1" applyFill="1" applyBorder="1"/>
    <xf numFmtId="0" fontId="46" fillId="3" borderId="4" xfId="0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1" fillId="5" borderId="0" xfId="0" applyFont="1" applyFill="1"/>
    <xf numFmtId="0" fontId="0" fillId="19" borderId="0" xfId="0" applyFill="1"/>
    <xf numFmtId="0" fontId="21" fillId="3" borderId="1" xfId="3" applyFont="1" applyFill="1" applyBorder="1"/>
    <xf numFmtId="0" fontId="21" fillId="3" borderId="1" xfId="6" applyFont="1" applyFill="1" applyBorder="1"/>
    <xf numFmtId="0" fontId="21" fillId="3" borderId="1" xfId="10" applyFont="1" applyFill="1" applyBorder="1"/>
    <xf numFmtId="0" fontId="21" fillId="3" borderId="1" xfId="0" applyFont="1" applyFill="1" applyBorder="1"/>
    <xf numFmtId="0" fontId="21" fillId="3" borderId="1" xfId="9" applyFont="1" applyFill="1" applyBorder="1"/>
    <xf numFmtId="0" fontId="21" fillId="3" borderId="1" xfId="7" applyFont="1" applyFill="1" applyBorder="1"/>
    <xf numFmtId="0" fontId="27" fillId="5" borderId="0" xfId="5" applyFill="1"/>
    <xf numFmtId="0" fontId="43" fillId="5" borderId="0" xfId="7" applyFont="1" applyFill="1"/>
    <xf numFmtId="0" fontId="25" fillId="5" borderId="0" xfId="3" applyFill="1"/>
    <xf numFmtId="0" fontId="21" fillId="9" borderId="9" xfId="3" applyFont="1" applyBorder="1"/>
    <xf numFmtId="0" fontId="21" fillId="12" borderId="9" xfId="6" applyFont="1" applyBorder="1"/>
    <xf numFmtId="0" fontId="21" fillId="14" borderId="9" xfId="8" applyFont="1" applyBorder="1"/>
    <xf numFmtId="0" fontId="21" fillId="16" borderId="9" xfId="10" applyFont="1" applyBorder="1"/>
    <xf numFmtId="0" fontId="21" fillId="3" borderId="9" xfId="8" applyFont="1" applyFill="1" applyBorder="1"/>
    <xf numFmtId="0" fontId="21" fillId="0" borderId="9" xfId="0" applyFont="1" applyFill="1" applyBorder="1"/>
    <xf numFmtId="0" fontId="21" fillId="15" borderId="9" xfId="9" applyFont="1" applyBorder="1"/>
    <xf numFmtId="0" fontId="21" fillId="13" borderId="9" xfId="7" applyFont="1" applyBorder="1"/>
    <xf numFmtId="0" fontId="0" fillId="19" borderId="4" xfId="0" applyFill="1" applyBorder="1"/>
    <xf numFmtId="0" fontId="0" fillId="3" borderId="4" xfId="0" applyFill="1" applyBorder="1"/>
    <xf numFmtId="0" fontId="0" fillId="19" borderId="1" xfId="0" applyFill="1" applyBorder="1"/>
    <xf numFmtId="0" fontId="26" fillId="3" borderId="1" xfId="4" applyFill="1" applyBorder="1"/>
    <xf numFmtId="0" fontId="0" fillId="5" borderId="1" xfId="0" applyFill="1" applyBorder="1"/>
    <xf numFmtId="0" fontId="27" fillId="3" borderId="1" xfId="5" applyFill="1" applyBorder="1"/>
    <xf numFmtId="0" fontId="21" fillId="3" borderId="1" xfId="5" applyFont="1" applyFill="1" applyBorder="1"/>
    <xf numFmtId="0" fontId="11" fillId="3" borderId="1" xfId="6" applyFill="1" applyBorder="1"/>
    <xf numFmtId="0" fontId="0" fillId="19" borderId="1" xfId="0" applyFont="1" applyFill="1" applyBorder="1"/>
    <xf numFmtId="0" fontId="43" fillId="5" borderId="1" xfId="0" applyFont="1" applyFill="1" applyBorder="1"/>
    <xf numFmtId="0" fontId="43" fillId="19" borderId="1" xfId="0" applyFont="1" applyFill="1" applyBorder="1"/>
    <xf numFmtId="0" fontId="43" fillId="3" borderId="1" xfId="0" applyFont="1" applyFill="1" applyBorder="1"/>
    <xf numFmtId="0" fontId="21" fillId="5" borderId="1" xfId="0" applyFont="1" applyFill="1" applyBorder="1"/>
    <xf numFmtId="0" fontId="21" fillId="19" borderId="1" xfId="0" applyFont="1" applyFill="1" applyBorder="1"/>
    <xf numFmtId="0" fontId="11" fillId="5" borderId="1" xfId="8" applyFill="1" applyBorder="1"/>
    <xf numFmtId="0" fontId="51" fillId="2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2" fillId="17" borderId="7" xfId="0" applyFont="1" applyFill="1" applyBorder="1" applyAlignment="1">
      <alignment vertical="center"/>
    </xf>
    <xf numFmtId="0" fontId="12" fillId="3" borderId="5" xfId="5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17" borderId="5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17" borderId="7" xfId="0" applyFont="1" applyFill="1" applyBorder="1" applyAlignment="1">
      <alignment vertical="center" wrapText="1"/>
    </xf>
    <xf numFmtId="0" fontId="52" fillId="1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52" fillId="0" borderId="1" xfId="0" applyFont="1" applyBorder="1" applyAlignment="1">
      <alignment vertical="center"/>
    </xf>
    <xf numFmtId="2" fontId="52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/>
    </xf>
    <xf numFmtId="3" fontId="3" fillId="0" borderId="4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0" fontId="46" fillId="3" borderId="4" xfId="0" applyFont="1" applyFill="1" applyBorder="1" applyAlignment="1">
      <alignment horizontal="center" vertical="top"/>
    </xf>
    <xf numFmtId="0" fontId="31" fillId="3" borderId="1" xfId="0" applyFont="1" applyFill="1" applyBorder="1"/>
    <xf numFmtId="0" fontId="3" fillId="3" borderId="1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1" fillId="3" borderId="4" xfId="0" applyFont="1" applyFill="1" applyBorder="1"/>
    <xf numFmtId="0" fontId="46" fillId="3" borderId="1" xfId="0" applyFont="1" applyFill="1" applyBorder="1" applyAlignment="1">
      <alignment horizontal="center" vertical="top" wrapText="1"/>
    </xf>
    <xf numFmtId="0" fontId="31" fillId="3" borderId="2" xfId="0" applyFont="1" applyFill="1" applyBorder="1"/>
    <xf numFmtId="0" fontId="31" fillId="3" borderId="9" xfId="0" applyFont="1" applyFill="1" applyBorder="1"/>
    <xf numFmtId="0" fontId="31" fillId="3" borderId="10" xfId="0" applyFont="1" applyFill="1" applyBorder="1"/>
    <xf numFmtId="3" fontId="3" fillId="3" borderId="1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0" fontId="31" fillId="3" borderId="12" xfId="0" applyFont="1" applyFill="1" applyBorder="1"/>
    <xf numFmtId="3" fontId="3" fillId="3" borderId="4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vertical="top"/>
    </xf>
    <xf numFmtId="0" fontId="31" fillId="3" borderId="18" xfId="0" applyFont="1" applyFill="1" applyBorder="1"/>
    <xf numFmtId="0" fontId="12" fillId="3" borderId="12" xfId="0" applyFont="1" applyFill="1" applyBorder="1" applyAlignment="1">
      <alignment horizontal="left" vertical="top" wrapText="1"/>
    </xf>
    <xf numFmtId="43" fontId="12" fillId="3" borderId="4" xfId="2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vertical="top"/>
    </xf>
    <xf numFmtId="0" fontId="12" fillId="3" borderId="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/>
    </xf>
    <xf numFmtId="188" fontId="3" fillId="3" borderId="1" xfId="2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3" fillId="3" borderId="4" xfId="0" applyFont="1" applyFill="1" applyBorder="1" applyAlignment="1">
      <alignment vertical="top" wrapText="1"/>
    </xf>
    <xf numFmtId="0" fontId="31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top" wrapText="1"/>
    </xf>
    <xf numFmtId="188" fontId="3" fillId="3" borderId="1" xfId="2" applyNumberFormat="1" applyFont="1" applyFill="1" applyBorder="1" applyAlignment="1">
      <alignment horizontal="center" vertical="top" wrapText="1"/>
    </xf>
    <xf numFmtId="2" fontId="12" fillId="3" borderId="4" xfId="0" applyNumberFormat="1" applyFont="1" applyFill="1" applyBorder="1" applyAlignment="1">
      <alignment horizontal="center" vertical="top" wrapText="1"/>
    </xf>
    <xf numFmtId="188" fontId="3" fillId="3" borderId="4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3" fontId="12" fillId="3" borderId="4" xfId="0" applyNumberFormat="1" applyFont="1" applyFill="1" applyBorder="1" applyAlignment="1">
      <alignment horizontal="center" vertical="top"/>
    </xf>
    <xf numFmtId="189" fontId="12" fillId="3" borderId="1" xfId="0" applyNumberFormat="1" applyFont="1" applyFill="1" applyBorder="1" applyAlignment="1">
      <alignment horizontal="center" vertical="top" wrapText="1"/>
    </xf>
    <xf numFmtId="189" fontId="12" fillId="3" borderId="4" xfId="0" applyNumberFormat="1" applyFont="1" applyFill="1" applyBorder="1" applyAlignment="1">
      <alignment horizontal="center" vertical="top" wrapText="1"/>
    </xf>
    <xf numFmtId="2" fontId="12" fillId="3" borderId="2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top" wrapText="1"/>
    </xf>
    <xf numFmtId="188" fontId="12" fillId="3" borderId="4" xfId="2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42" fillId="3" borderId="1" xfId="0" applyFont="1" applyFill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190" fontId="3" fillId="3" borderId="1" xfId="2" applyNumberFormat="1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8" fillId="3" borderId="1" xfId="0" applyFont="1" applyFill="1" applyBorder="1" applyAlignment="1">
      <alignment horizontal="center" vertical="top" wrapText="1"/>
    </xf>
    <xf numFmtId="0" fontId="48" fillId="3" borderId="4" xfId="0" applyFont="1" applyFill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2" fontId="3" fillId="3" borderId="4" xfId="0" applyNumberFormat="1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46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top" wrapText="1"/>
    </xf>
    <xf numFmtId="190" fontId="3" fillId="3" borderId="4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5" fillId="3" borderId="2" xfId="0" applyFont="1" applyFill="1" applyBorder="1" applyAlignment="1">
      <alignment horizontal="center" vertical="top" wrapText="1"/>
    </xf>
    <xf numFmtId="0" fontId="36" fillId="3" borderId="2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>
      <alignment vertical="top"/>
    </xf>
    <xf numFmtId="0" fontId="46" fillId="3" borderId="0" xfId="0" applyFont="1" applyFill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12" fillId="0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11" applyFont="1"/>
    <xf numFmtId="0" fontId="3" fillId="0" borderId="1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54" fillId="3" borderId="1" xfId="0" applyFont="1" applyFill="1" applyBorder="1" applyAlignment="1">
      <alignment horizontal="center" vertical="top" wrapText="1"/>
    </xf>
    <xf numFmtId="0" fontId="54" fillId="3" borderId="4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horizontal="center" vertical="top" wrapText="1"/>
    </xf>
    <xf numFmtId="0" fontId="54" fillId="0" borderId="9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left" vertical="top" wrapText="1" shrinkToFit="1"/>
    </xf>
    <xf numFmtId="0" fontId="12" fillId="0" borderId="3" xfId="0" quotePrefix="1" applyFont="1" applyFill="1" applyBorder="1" applyAlignment="1">
      <alignment vertical="top" wrapText="1"/>
    </xf>
    <xf numFmtId="0" fontId="12" fillId="0" borderId="3" xfId="0" quotePrefix="1" applyFont="1" applyFill="1" applyBorder="1" applyAlignment="1">
      <alignment horizontal="left" vertical="top" wrapText="1"/>
    </xf>
    <xf numFmtId="49" fontId="12" fillId="3" borderId="3" xfId="0" quotePrefix="1" applyNumberFormat="1" applyFont="1" applyFill="1" applyBorder="1" applyAlignment="1">
      <alignment horizontal="left" vertical="top" wrapText="1"/>
    </xf>
    <xf numFmtId="49" fontId="12" fillId="0" borderId="3" xfId="0" quotePrefix="1" applyNumberFormat="1" applyFont="1" applyFill="1" applyBorder="1" applyAlignment="1">
      <alignment horizontal="left" vertical="top" wrapText="1"/>
    </xf>
    <xf numFmtId="49" fontId="12" fillId="0" borderId="4" xfId="0" quotePrefix="1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5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10" xfId="0" applyBorder="1" applyAlignment="1">
      <alignment vertic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12" fillId="19" borderId="10" xfId="0" applyFont="1" applyFill="1" applyBorder="1" applyAlignment="1">
      <alignment horizontal="center" vertical="top"/>
    </xf>
    <xf numFmtId="0" fontId="0" fillId="19" borderId="16" xfId="0" applyFill="1" applyBorder="1" applyAlignment="1">
      <alignment vertical="top" wrapText="1"/>
    </xf>
    <xf numFmtId="0" fontId="12" fillId="19" borderId="0" xfId="0" applyFont="1" applyFill="1" applyBorder="1" applyAlignment="1">
      <alignment horizontal="center" vertical="top"/>
    </xf>
    <xf numFmtId="0" fontId="12" fillId="19" borderId="4" xfId="0" applyFont="1" applyFill="1" applyBorder="1" applyAlignment="1">
      <alignment horizontal="center" vertical="top"/>
    </xf>
    <xf numFmtId="0" fontId="12" fillId="19" borderId="3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/>
    </xf>
    <xf numFmtId="2" fontId="12" fillId="19" borderId="1" xfId="0" applyNumberFormat="1" applyFont="1" applyFill="1" applyBorder="1" applyAlignment="1">
      <alignment horizontal="center" vertical="top"/>
    </xf>
    <xf numFmtId="2" fontId="12" fillId="19" borderId="4" xfId="0" applyNumberFormat="1" applyFont="1" applyFill="1" applyBorder="1" applyAlignment="1">
      <alignment horizontal="center" vertical="top"/>
    </xf>
    <xf numFmtId="0" fontId="3" fillId="19" borderId="1" xfId="0" applyFont="1" applyFill="1" applyBorder="1" applyAlignment="1">
      <alignment horizontal="center" vertical="top"/>
    </xf>
    <xf numFmtId="0" fontId="3" fillId="19" borderId="4" xfId="0" applyFont="1" applyFill="1" applyBorder="1" applyAlignment="1">
      <alignment horizontal="center" vertical="top"/>
    </xf>
    <xf numFmtId="2" fontId="12" fillId="19" borderId="4" xfId="0" applyNumberFormat="1" applyFont="1" applyFill="1" applyBorder="1" applyAlignment="1">
      <alignment horizontal="center" vertical="top" wrapText="1"/>
    </xf>
    <xf numFmtId="2" fontId="12" fillId="19" borderId="1" xfId="0" applyNumberFormat="1" applyFont="1" applyFill="1" applyBorder="1" applyAlignment="1">
      <alignment horizontal="center" vertical="top" wrapText="1"/>
    </xf>
    <xf numFmtId="0" fontId="12" fillId="19" borderId="2" xfId="0" applyFont="1" applyFill="1" applyBorder="1" applyAlignment="1">
      <alignment horizontal="center" vertical="top"/>
    </xf>
    <xf numFmtId="0" fontId="12" fillId="19" borderId="3" xfId="0" applyFont="1" applyFill="1" applyBorder="1" applyAlignment="1">
      <alignment horizontal="center" vertical="top"/>
    </xf>
    <xf numFmtId="189" fontId="12" fillId="19" borderId="1" xfId="0" applyNumberFormat="1" applyFont="1" applyFill="1" applyBorder="1" applyAlignment="1">
      <alignment horizontal="center" vertical="top" wrapText="1"/>
    </xf>
    <xf numFmtId="2" fontId="12" fillId="19" borderId="2" xfId="0" applyNumberFormat="1" applyFont="1" applyFill="1" applyBorder="1" applyAlignment="1">
      <alignment horizontal="center" vertical="top"/>
    </xf>
    <xf numFmtId="0" fontId="12" fillId="19" borderId="13" xfId="0" applyFont="1" applyFill="1" applyBorder="1" applyAlignment="1">
      <alignment horizontal="center" vertical="top"/>
    </xf>
    <xf numFmtId="0" fontId="3" fillId="19" borderId="2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188" fontId="12" fillId="19" borderId="1" xfId="2" quotePrefix="1" applyNumberFormat="1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12" fillId="3" borderId="1" xfId="0" applyFont="1" applyFill="1" applyBorder="1" applyAlignment="1">
      <alignment horizontal="left" vertical="top"/>
    </xf>
    <xf numFmtId="0" fontId="3" fillId="19" borderId="3" xfId="0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vertical="top" wrapText="1"/>
    </xf>
    <xf numFmtId="0" fontId="3" fillId="19" borderId="13" xfId="0" applyFont="1" applyFill="1" applyBorder="1" applyAlignment="1">
      <alignment vertical="top" wrapText="1"/>
    </xf>
    <xf numFmtId="0" fontId="3" fillId="19" borderId="11" xfId="0" applyFont="1" applyFill="1" applyBorder="1" applyAlignment="1">
      <alignment horizontal="center" vertical="top" wrapText="1"/>
    </xf>
    <xf numFmtId="2" fontId="3" fillId="19" borderId="1" xfId="0" applyNumberFormat="1" applyFont="1" applyFill="1" applyBorder="1" applyAlignment="1">
      <alignment horizontal="center" vertical="top" wrapText="1"/>
    </xf>
    <xf numFmtId="0" fontId="3" fillId="19" borderId="16" xfId="0" applyFont="1" applyFill="1" applyBorder="1" applyAlignment="1">
      <alignment horizontal="center" vertical="top" wrapText="1"/>
    </xf>
    <xf numFmtId="0" fontId="3" fillId="19" borderId="0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0" fontId="54" fillId="19" borderId="1" xfId="0" applyFont="1" applyFill="1" applyBorder="1" applyAlignment="1">
      <alignment horizontal="center" vertical="top" wrapText="1"/>
    </xf>
    <xf numFmtId="2" fontId="3" fillId="19" borderId="4" xfId="0" applyNumberFormat="1" applyFont="1" applyFill="1" applyBorder="1" applyAlignment="1">
      <alignment horizontal="center" vertical="top" wrapText="1"/>
    </xf>
    <xf numFmtId="0" fontId="35" fillId="19" borderId="2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horizontal="center" vertical="top" wrapText="1"/>
    </xf>
    <xf numFmtId="0" fontId="0" fillId="19" borderId="2" xfId="0" applyFill="1" applyBorder="1"/>
    <xf numFmtId="187" fontId="3" fillId="19" borderId="4" xfId="0" applyNumberFormat="1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vertical="top" wrapText="1"/>
    </xf>
    <xf numFmtId="0" fontId="3" fillId="19" borderId="3" xfId="0" applyFont="1" applyFill="1" applyBorder="1" applyAlignment="1">
      <alignment vertical="top" wrapText="1"/>
    </xf>
    <xf numFmtId="0" fontId="31" fillId="0" borderId="2" xfId="0" applyFont="1" applyFill="1" applyBorder="1" applyAlignment="1">
      <alignment wrapText="1"/>
    </xf>
    <xf numFmtId="0" fontId="3" fillId="0" borderId="3" xfId="0" applyFont="1" applyBorder="1" applyAlignment="1">
      <alignment horizontal="center" vertical="top"/>
    </xf>
    <xf numFmtId="0" fontId="2" fillId="19" borderId="10" xfId="0" applyFont="1" applyFill="1" applyBorder="1" applyAlignment="1">
      <alignment horizontal="center" vertical="top" wrapText="1"/>
    </xf>
    <xf numFmtId="0" fontId="31" fillId="19" borderId="0" xfId="0" applyFont="1" applyFill="1" applyBorder="1" applyAlignment="1">
      <alignment horizontal="center"/>
    </xf>
    <xf numFmtId="43" fontId="12" fillId="19" borderId="1" xfId="2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190" fontId="12" fillId="3" borderId="4" xfId="2" applyNumberFormat="1" applyFont="1" applyFill="1" applyBorder="1" applyAlignment="1">
      <alignment horizontal="center" vertical="top" wrapText="1"/>
    </xf>
    <xf numFmtId="0" fontId="31" fillId="3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" fillId="0" borderId="0" xfId="0" applyFont="1" applyFill="1" applyAlignment="1"/>
    <xf numFmtId="0" fontId="3" fillId="0" borderId="2" xfId="0" applyFont="1" applyBorder="1"/>
    <xf numFmtId="0" fontId="3" fillId="0" borderId="3" xfId="0" applyFont="1" applyBorder="1"/>
    <xf numFmtId="0" fontId="17" fillId="0" borderId="3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2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8" fillId="0" borderId="14" xfId="0" applyFont="1" applyBorder="1" applyAlignment="1">
      <alignment horizontal="left" vertical="top" wrapText="1"/>
    </xf>
    <xf numFmtId="0" fontId="58" fillId="0" borderId="19" xfId="0" applyFont="1" applyBorder="1" applyAlignment="1">
      <alignment horizontal="left" vertical="top" wrapText="1"/>
    </xf>
    <xf numFmtId="0" fontId="58" fillId="0" borderId="3" xfId="0" applyFont="1" applyBorder="1" applyAlignment="1">
      <alignment horizontal="left" vertical="top" wrapText="1"/>
    </xf>
    <xf numFmtId="0" fontId="58" fillId="0" borderId="11" xfId="0" applyFont="1" applyFill="1" applyBorder="1" applyAlignment="1">
      <alignment horizontal="left" vertical="top"/>
    </xf>
    <xf numFmtId="0" fontId="57" fillId="0" borderId="14" xfId="0" applyFont="1" applyBorder="1" applyAlignment="1">
      <alignment vertical="top" wrapText="1"/>
    </xf>
    <xf numFmtId="0" fontId="58" fillId="0" borderId="19" xfId="0" applyFont="1" applyFill="1" applyBorder="1" applyAlignment="1">
      <alignment horizontal="left" vertical="top"/>
    </xf>
    <xf numFmtId="0" fontId="58" fillId="0" borderId="14" xfId="0" applyFont="1" applyFill="1" applyBorder="1" applyAlignment="1">
      <alignment horizontal="left" vertical="top"/>
    </xf>
    <xf numFmtId="0" fontId="58" fillId="0" borderId="2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horizontal="left" vertical="top" wrapText="1"/>
    </xf>
    <xf numFmtId="0" fontId="58" fillId="0" borderId="19" xfId="0" applyFont="1" applyFill="1" applyBorder="1" applyAlignment="1">
      <alignment horizontal="left" vertical="top" wrapText="1"/>
    </xf>
    <xf numFmtId="0" fontId="58" fillId="0" borderId="3" xfId="0" applyFont="1" applyFill="1" applyBorder="1" applyAlignment="1">
      <alignment horizontal="left" vertical="top" wrapText="1"/>
    </xf>
    <xf numFmtId="0" fontId="58" fillId="0" borderId="19" xfId="0" applyFont="1" applyFill="1" applyBorder="1" applyAlignment="1">
      <alignment vertical="top"/>
    </xf>
    <xf numFmtId="0" fontId="59" fillId="0" borderId="14" xfId="0" applyFont="1" applyFill="1" applyBorder="1" applyAlignment="1">
      <alignment vertical="top"/>
    </xf>
    <xf numFmtId="0" fontId="58" fillId="0" borderId="14" xfId="0" applyFont="1" applyFill="1" applyBorder="1" applyAlignment="1">
      <alignment vertical="top"/>
    </xf>
    <xf numFmtId="0" fontId="59" fillId="0" borderId="19" xfId="0" applyFont="1" applyFill="1" applyBorder="1" applyAlignment="1">
      <alignment vertical="top"/>
    </xf>
    <xf numFmtId="0" fontId="59" fillId="0" borderId="2" xfId="0" applyFont="1" applyFill="1" applyBorder="1" applyAlignment="1">
      <alignment vertical="top"/>
    </xf>
    <xf numFmtId="0" fontId="58" fillId="0" borderId="19" xfId="0" applyFont="1" applyFill="1" applyBorder="1" applyAlignment="1">
      <alignment vertical="top" wrapText="1"/>
    </xf>
    <xf numFmtId="3" fontId="12" fillId="0" borderId="2" xfId="0" applyNumberFormat="1" applyFont="1" applyFill="1" applyBorder="1" applyAlignment="1">
      <alignment horizontal="center" vertical="top"/>
    </xf>
    <xf numFmtId="0" fontId="20" fillId="0" borderId="18" xfId="0" applyFont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2" fontId="12" fillId="0" borderId="3" xfId="0" applyNumberFormat="1" applyFont="1" applyFill="1" applyBorder="1" applyAlignment="1">
      <alignment horizontal="center" vertical="top"/>
    </xf>
    <xf numFmtId="43" fontId="12" fillId="0" borderId="3" xfId="2" applyFont="1" applyFill="1" applyBorder="1" applyAlignment="1">
      <alignment horizontal="center" vertical="top"/>
    </xf>
    <xf numFmtId="2" fontId="12" fillId="0" borderId="3" xfId="0" applyNumberFormat="1" applyFont="1" applyFill="1" applyBorder="1" applyAlignment="1">
      <alignment horizontal="center" vertical="top" wrapText="1"/>
    </xf>
    <xf numFmtId="2" fontId="12" fillId="3" borderId="3" xfId="0" applyNumberFormat="1" applyFont="1" applyFill="1" applyBorder="1" applyAlignment="1">
      <alignment horizontal="center" vertical="top" wrapText="1"/>
    </xf>
    <xf numFmtId="0" fontId="58" fillId="0" borderId="14" xfId="0" applyFont="1" applyFill="1" applyBorder="1" applyAlignment="1">
      <alignment vertical="top" wrapText="1"/>
    </xf>
    <xf numFmtId="3" fontId="12" fillId="0" borderId="2" xfId="0" applyNumberFormat="1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19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58" fillId="3" borderId="3" xfId="0" applyFont="1" applyFill="1" applyBorder="1" applyAlignment="1">
      <alignment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21" fillId="12" borderId="0" xfId="6" applyFont="1" applyBorder="1"/>
    <xf numFmtId="0" fontId="21" fillId="14" borderId="0" xfId="8" applyFont="1" applyBorder="1"/>
    <xf numFmtId="0" fontId="58" fillId="0" borderId="15" xfId="0" applyFont="1" applyFill="1" applyBorder="1" applyAlignment="1">
      <alignment horizontal="left" vertical="top" wrapText="1"/>
    </xf>
    <xf numFmtId="2" fontId="12" fillId="19" borderId="2" xfId="0" applyNumberFormat="1" applyFont="1" applyFill="1" applyBorder="1" applyAlignment="1">
      <alignment horizontal="center" vertical="top" wrapText="1"/>
    </xf>
    <xf numFmtId="0" fontId="21" fillId="16" borderId="0" xfId="10" applyFont="1" applyBorder="1"/>
    <xf numFmtId="0" fontId="12" fillId="0" borderId="13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21" fillId="3" borderId="0" xfId="8" applyFont="1" applyFill="1" applyBorder="1"/>
    <xf numFmtId="0" fontId="12" fillId="0" borderId="10" xfId="0" applyFont="1" applyFill="1" applyBorder="1" applyAlignment="1">
      <alignment vertical="top" wrapText="1"/>
    </xf>
    <xf numFmtId="0" fontId="3" fillId="19" borderId="10" xfId="0" applyFont="1" applyFill="1" applyBorder="1" applyAlignment="1">
      <alignment horizontal="center" vertical="top" wrapText="1"/>
    </xf>
    <xf numFmtId="0" fontId="58" fillId="0" borderId="11" xfId="0" applyFont="1" applyFill="1" applyBorder="1" applyAlignment="1">
      <alignment horizontal="left" vertical="top" wrapText="1"/>
    </xf>
    <xf numFmtId="0" fontId="12" fillId="19" borderId="18" xfId="0" applyFont="1" applyFill="1" applyBorder="1" applyAlignment="1">
      <alignment horizontal="center" vertical="top" wrapText="1"/>
    </xf>
    <xf numFmtId="0" fontId="21" fillId="15" borderId="0" xfId="9" applyFont="1" applyBorder="1"/>
    <xf numFmtId="0" fontId="58" fillId="3" borderId="19" xfId="0" applyFont="1" applyFill="1" applyBorder="1" applyAlignment="1">
      <alignment horizontal="left" vertical="top" wrapText="1"/>
    </xf>
    <xf numFmtId="0" fontId="31" fillId="0" borderId="1" xfId="0" applyFont="1" applyFill="1" applyBorder="1"/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59" fillId="0" borderId="1" xfId="0" applyFont="1" applyFill="1" applyBorder="1"/>
    <xf numFmtId="0" fontId="3" fillId="0" borderId="0" xfId="0" applyFont="1" applyBorder="1" applyAlignment="1">
      <alignment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12" fillId="19" borderId="9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59" fillId="0" borderId="1" xfId="0" applyFont="1" applyBorder="1"/>
    <xf numFmtId="0" fontId="31" fillId="0" borderId="1" xfId="0" applyFont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left"/>
    </xf>
    <xf numFmtId="0" fontId="12" fillId="0" borderId="12" xfId="0" applyFont="1" applyFill="1" applyBorder="1" applyAlignment="1">
      <alignment vertical="top" wrapText="1"/>
    </xf>
    <xf numFmtId="0" fontId="58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58" fillId="0" borderId="1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0" fontId="3" fillId="19" borderId="1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4" fillId="17" borderId="20" xfId="0" applyFont="1" applyFill="1" applyBorder="1" applyAlignment="1">
      <alignment vertical="center" wrapText="1"/>
    </xf>
    <xf numFmtId="0" fontId="4" fillId="17" borderId="21" xfId="0" applyFont="1" applyFill="1" applyBorder="1" applyAlignment="1">
      <alignment vertical="center" wrapText="1"/>
    </xf>
    <xf numFmtId="0" fontId="4" fillId="17" borderId="2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19" borderId="9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left" vertical="top" wrapText="1"/>
    </xf>
    <xf numFmtId="0" fontId="12" fillId="19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3" fillId="19" borderId="1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89" fontId="12" fillId="0" borderId="2" xfId="0" applyNumberFormat="1" applyFont="1" applyFill="1" applyBorder="1" applyAlignment="1">
      <alignment horizontal="center" vertical="top" wrapText="1"/>
    </xf>
    <xf numFmtId="189" fontId="12" fillId="0" borderId="3" xfId="0" applyNumberFormat="1" applyFont="1" applyFill="1" applyBorder="1" applyAlignment="1">
      <alignment horizontal="center" vertical="top" wrapText="1"/>
    </xf>
    <xf numFmtId="189" fontId="12" fillId="0" borderId="4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</cellXfs>
  <cellStyles count="12">
    <cellStyle name="20% - Accent6" xfId="10" builtinId="50"/>
    <cellStyle name="40% - Accent1" xfId="6" builtinId="31"/>
    <cellStyle name="40% - Accent3" xfId="7" builtinId="39"/>
    <cellStyle name="40% - Accent4" xfId="8" builtinId="43"/>
    <cellStyle name="40% - Accent5" xfId="9" builtinId="47"/>
    <cellStyle name="Bad" xfId="4" builtinId="27"/>
    <cellStyle name="Comma" xfId="2" builtinId="3"/>
    <cellStyle name="Good" xfId="3" builtinId="26"/>
    <cellStyle name="Neutral" xfId="5" builtinId="28"/>
    <cellStyle name="Normal" xfId="0" builtinId="0"/>
    <cellStyle name="Normal 2" xfId="1"/>
    <cellStyle name="Percent" xfId="11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19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16.666666666666668</c:v>
                </c:pt>
                <c:pt idx="1">
                  <c:v>23.80952380952381</c:v>
                </c:pt>
                <c:pt idx="2">
                  <c:v>45.238095238095241</c:v>
                </c:pt>
                <c:pt idx="3">
                  <c:v>7.1428571428571432</c:v>
                </c:pt>
                <c:pt idx="4">
                  <c:v>2.3809523809523809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38</c:v>
                </c:pt>
                <c:pt idx="1">
                  <c:v>126</c:v>
                </c:pt>
                <c:pt idx="2">
                  <c:v>58</c:v>
                </c:pt>
                <c:pt idx="3">
                  <c:v>17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0.15573770491803279</c:v>
                </c:pt>
                <c:pt idx="1">
                  <c:v>0.51639344262295084</c:v>
                </c:pt>
                <c:pt idx="2">
                  <c:v>0.23770491803278687</c:v>
                </c:pt>
                <c:pt idx="3">
                  <c:v>6.9672131147540978E-2</c:v>
                </c:pt>
                <c:pt idx="4">
                  <c:v>1.2295081967213115E-2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3" name="Rectangle 2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18" name="Rectangle 17"/>
        <xdr:cNvSpPr/>
      </xdr:nvSpPr>
      <xdr:spPr>
        <a:xfrm>
          <a:off x="114300" y="170211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5" name="Rectangle 14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6" name="Rectangle 15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3" name="Rectangle 12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14" name="Rectangle 13"/>
        <xdr:cNvSpPr/>
      </xdr:nvSpPr>
      <xdr:spPr>
        <a:xfrm>
          <a:off x="114300" y="11967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7" name="Rectangle 16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9" name="Rectangle 18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20" name="Rectangle 19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2" name="Rectangle 21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4" name="Rectangle 23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53</xdr:row>
      <xdr:rowOff>76200</xdr:rowOff>
    </xdr:from>
    <xdr:to>
      <xdr:col>0</xdr:col>
      <xdr:colOff>285750</xdr:colOff>
      <xdr:row>53</xdr:row>
      <xdr:rowOff>247649</xdr:rowOff>
    </xdr:to>
    <xdr:sp macro="" textlink="">
      <xdr:nvSpPr>
        <xdr:cNvPr id="25" name="Rectangle 24"/>
        <xdr:cNvSpPr/>
      </xdr:nvSpPr>
      <xdr:spPr>
        <a:xfrm>
          <a:off x="133350" y="47640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6" name="Rectangle 25"/>
        <xdr:cNvSpPr/>
      </xdr:nvSpPr>
      <xdr:spPr>
        <a:xfrm>
          <a:off x="114300" y="38842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7" name="Rectangle 26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8" name="Rectangle 27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23</xdr:row>
      <xdr:rowOff>57150</xdr:rowOff>
    </xdr:from>
    <xdr:to>
      <xdr:col>0</xdr:col>
      <xdr:colOff>266700</xdr:colOff>
      <xdr:row>23</xdr:row>
      <xdr:rowOff>228599</xdr:rowOff>
    </xdr:to>
    <xdr:sp macro="" textlink="">
      <xdr:nvSpPr>
        <xdr:cNvPr id="3" name="Rectangle 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5" name="Rectangle 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6" name="Rectangle 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266700</xdr:colOff>
      <xdr:row>36</xdr:row>
      <xdr:rowOff>228599</xdr:rowOff>
    </xdr:to>
    <xdr:sp macro="" textlink="">
      <xdr:nvSpPr>
        <xdr:cNvPr id="7" name="Rectangle 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266700</xdr:colOff>
      <xdr:row>36</xdr:row>
      <xdr:rowOff>228599</xdr:rowOff>
    </xdr:to>
    <xdr:sp macro="" textlink="">
      <xdr:nvSpPr>
        <xdr:cNvPr id="8" name="Rectangle 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66</xdr:row>
      <xdr:rowOff>57150</xdr:rowOff>
    </xdr:from>
    <xdr:to>
      <xdr:col>0</xdr:col>
      <xdr:colOff>266700</xdr:colOff>
      <xdr:row>66</xdr:row>
      <xdr:rowOff>228599</xdr:rowOff>
    </xdr:to>
    <xdr:sp macro="" textlink="">
      <xdr:nvSpPr>
        <xdr:cNvPr id="9" name="Rectangle 8"/>
        <xdr:cNvSpPr/>
      </xdr:nvSpPr>
      <xdr:spPr>
        <a:xfrm>
          <a:off x="114300" y="38568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69</xdr:row>
      <xdr:rowOff>57150</xdr:rowOff>
    </xdr:from>
    <xdr:to>
      <xdr:col>0</xdr:col>
      <xdr:colOff>266700</xdr:colOff>
      <xdr:row>69</xdr:row>
      <xdr:rowOff>228599</xdr:rowOff>
    </xdr:to>
    <xdr:sp macro="" textlink="">
      <xdr:nvSpPr>
        <xdr:cNvPr id="10" name="Rectangle 9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69</xdr:row>
      <xdr:rowOff>57150</xdr:rowOff>
    </xdr:from>
    <xdr:to>
      <xdr:col>0</xdr:col>
      <xdr:colOff>266700</xdr:colOff>
      <xdr:row>69</xdr:row>
      <xdr:rowOff>228599</xdr:rowOff>
    </xdr:to>
    <xdr:sp macro="" textlink="">
      <xdr:nvSpPr>
        <xdr:cNvPr id="11" name="Rectangle 1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2" name="Rectangle 1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23</xdr:row>
      <xdr:rowOff>57150</xdr:rowOff>
    </xdr:from>
    <xdr:to>
      <xdr:col>0</xdr:col>
      <xdr:colOff>266700</xdr:colOff>
      <xdr:row>23</xdr:row>
      <xdr:rowOff>228599</xdr:rowOff>
    </xdr:to>
    <xdr:sp macro="" textlink="">
      <xdr:nvSpPr>
        <xdr:cNvPr id="13" name="Rectangle 1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4" name="Rectangle 1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5" name="Rectangle 1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52</xdr:row>
      <xdr:rowOff>57150</xdr:rowOff>
    </xdr:from>
    <xdr:to>
      <xdr:col>0</xdr:col>
      <xdr:colOff>266700</xdr:colOff>
      <xdr:row>52</xdr:row>
      <xdr:rowOff>228599</xdr:rowOff>
    </xdr:to>
    <xdr:sp macro="" textlink="">
      <xdr:nvSpPr>
        <xdr:cNvPr id="16" name="Rectangle 1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266700</xdr:colOff>
      <xdr:row>36</xdr:row>
      <xdr:rowOff>228599</xdr:rowOff>
    </xdr:to>
    <xdr:sp macro="" textlink="">
      <xdr:nvSpPr>
        <xdr:cNvPr id="17" name="Rectangle 1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36</xdr:row>
      <xdr:rowOff>57150</xdr:rowOff>
    </xdr:from>
    <xdr:to>
      <xdr:col>0</xdr:col>
      <xdr:colOff>266700</xdr:colOff>
      <xdr:row>36</xdr:row>
      <xdr:rowOff>228599</xdr:rowOff>
    </xdr:to>
    <xdr:sp macro="" textlink="">
      <xdr:nvSpPr>
        <xdr:cNvPr id="18" name="Rectangle 1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77</xdr:row>
      <xdr:rowOff>76200</xdr:rowOff>
    </xdr:from>
    <xdr:to>
      <xdr:col>0</xdr:col>
      <xdr:colOff>285750</xdr:colOff>
      <xdr:row>77</xdr:row>
      <xdr:rowOff>247649</xdr:rowOff>
    </xdr:to>
    <xdr:sp macro="" textlink="">
      <xdr:nvSpPr>
        <xdr:cNvPr id="19" name="Rectangle 18"/>
        <xdr:cNvSpPr/>
      </xdr:nvSpPr>
      <xdr:spPr>
        <a:xfrm>
          <a:off x="133350" y="47053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66</xdr:row>
      <xdr:rowOff>57150</xdr:rowOff>
    </xdr:from>
    <xdr:to>
      <xdr:col>0</xdr:col>
      <xdr:colOff>266700</xdr:colOff>
      <xdr:row>66</xdr:row>
      <xdr:rowOff>228599</xdr:rowOff>
    </xdr:to>
    <xdr:sp macro="" textlink="">
      <xdr:nvSpPr>
        <xdr:cNvPr id="20" name="Rectangle 19"/>
        <xdr:cNvSpPr/>
      </xdr:nvSpPr>
      <xdr:spPr>
        <a:xfrm>
          <a:off x="114300" y="38568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69</xdr:row>
      <xdr:rowOff>57150</xdr:rowOff>
    </xdr:from>
    <xdr:to>
      <xdr:col>0</xdr:col>
      <xdr:colOff>266700</xdr:colOff>
      <xdr:row>69</xdr:row>
      <xdr:rowOff>228599</xdr:rowOff>
    </xdr:to>
    <xdr:sp macro="" textlink="">
      <xdr:nvSpPr>
        <xdr:cNvPr id="21" name="Rectangle 2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69</xdr:row>
      <xdr:rowOff>57150</xdr:rowOff>
    </xdr:from>
    <xdr:to>
      <xdr:col>0</xdr:col>
      <xdr:colOff>266700</xdr:colOff>
      <xdr:row>69</xdr:row>
      <xdr:rowOff>228599</xdr:rowOff>
    </xdr:to>
    <xdr:sp macro="" textlink="">
      <xdr:nvSpPr>
        <xdr:cNvPr id="22" name="Rectangle 21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59</xdr:row>
      <xdr:rowOff>114300</xdr:rowOff>
    </xdr:from>
    <xdr:to>
      <xdr:col>0</xdr:col>
      <xdr:colOff>257175</xdr:colOff>
      <xdr:row>59</xdr:row>
      <xdr:rowOff>285749</xdr:rowOff>
    </xdr:to>
    <xdr:sp macro="" textlink="">
      <xdr:nvSpPr>
        <xdr:cNvPr id="24" name="Rectangle 23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46</xdr:row>
      <xdr:rowOff>66675</xdr:rowOff>
    </xdr:from>
    <xdr:to>
      <xdr:col>0</xdr:col>
      <xdr:colOff>261008</xdr:colOff>
      <xdr:row>46</xdr:row>
      <xdr:rowOff>238124</xdr:rowOff>
    </xdr:to>
    <xdr:sp macro="" textlink="">
      <xdr:nvSpPr>
        <xdr:cNvPr id="25" name="Rectangle 24"/>
        <xdr:cNvSpPr/>
      </xdr:nvSpPr>
      <xdr:spPr>
        <a:xfrm>
          <a:off x="108608" y="14036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68</xdr:row>
      <xdr:rowOff>57150</xdr:rowOff>
    </xdr:from>
    <xdr:to>
      <xdr:col>0</xdr:col>
      <xdr:colOff>257175</xdr:colOff>
      <xdr:row>68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66675</xdr:rowOff>
    </xdr:from>
    <xdr:to>
      <xdr:col>0</xdr:col>
      <xdr:colOff>257175</xdr:colOff>
      <xdr:row>61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285750</xdr:colOff>
      <xdr:row>150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192</xdr:row>
      <xdr:rowOff>66675</xdr:rowOff>
    </xdr:from>
    <xdr:to>
      <xdr:col>0</xdr:col>
      <xdr:colOff>304800</xdr:colOff>
      <xdr:row>192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211</xdr:row>
      <xdr:rowOff>85725</xdr:rowOff>
    </xdr:from>
    <xdr:to>
      <xdr:col>0</xdr:col>
      <xdr:colOff>352425</xdr:colOff>
      <xdr:row>211</xdr:row>
      <xdr:rowOff>257174</xdr:rowOff>
    </xdr:to>
    <xdr:sp macro="" textlink="">
      <xdr:nvSpPr>
        <xdr:cNvPr id="42" name="Rectangle 41"/>
        <xdr:cNvSpPr/>
      </xdr:nvSpPr>
      <xdr:spPr>
        <a:xfrm>
          <a:off x="200025" y="15801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4" name="Rectangle 43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230</xdr:row>
      <xdr:rowOff>114300</xdr:rowOff>
    </xdr:from>
    <xdr:to>
      <xdr:col>0</xdr:col>
      <xdr:colOff>257175</xdr:colOff>
      <xdr:row>230</xdr:row>
      <xdr:rowOff>285749</xdr:rowOff>
    </xdr:to>
    <xdr:sp macro="" textlink="">
      <xdr:nvSpPr>
        <xdr:cNvPr id="45" name="Rectangle 44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237</xdr:row>
      <xdr:rowOff>57150</xdr:rowOff>
    </xdr:from>
    <xdr:to>
      <xdr:col>0</xdr:col>
      <xdr:colOff>285750</xdr:colOff>
      <xdr:row>237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63" name="Rectangle 62"/>
        <xdr:cNvSpPr/>
      </xdr:nvSpPr>
      <xdr:spPr>
        <a:xfrm>
          <a:off x="104775" y="44891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258</xdr:row>
      <xdr:rowOff>66675</xdr:rowOff>
    </xdr:from>
    <xdr:to>
      <xdr:col>0</xdr:col>
      <xdr:colOff>304800</xdr:colOff>
      <xdr:row>258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263</xdr:row>
      <xdr:rowOff>85725</xdr:rowOff>
    </xdr:from>
    <xdr:to>
      <xdr:col>0</xdr:col>
      <xdr:colOff>300038</xdr:colOff>
      <xdr:row>263</xdr:row>
      <xdr:rowOff>257174</xdr:rowOff>
    </xdr:to>
    <xdr:sp macro="" textlink="">
      <xdr:nvSpPr>
        <xdr:cNvPr id="66" name="Rectangle 65"/>
        <xdr:cNvSpPr/>
      </xdr:nvSpPr>
      <xdr:spPr>
        <a:xfrm>
          <a:off x="147638" y="34030444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268</xdr:row>
      <xdr:rowOff>66675</xdr:rowOff>
    </xdr:from>
    <xdr:to>
      <xdr:col>0</xdr:col>
      <xdr:colOff>304800</xdr:colOff>
      <xdr:row>268</xdr:row>
      <xdr:rowOff>238124</xdr:rowOff>
    </xdr:to>
    <xdr:sp macro="" textlink="">
      <xdr:nvSpPr>
        <xdr:cNvPr id="72" name="Rectangle 71"/>
        <xdr:cNvSpPr/>
      </xdr:nvSpPr>
      <xdr:spPr>
        <a:xfrm>
          <a:off x="152400" y="55511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243</xdr:row>
      <xdr:rowOff>66675</xdr:rowOff>
    </xdr:from>
    <xdr:to>
      <xdr:col>0</xdr:col>
      <xdr:colOff>257175</xdr:colOff>
      <xdr:row>243</xdr:row>
      <xdr:rowOff>219074</xdr:rowOff>
    </xdr:to>
    <xdr:sp macro="" textlink="">
      <xdr:nvSpPr>
        <xdr:cNvPr id="41" name="Rectangle 40"/>
        <xdr:cNvSpPr/>
      </xdr:nvSpPr>
      <xdr:spPr>
        <a:xfrm>
          <a:off x="104775" y="1333500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247</xdr:row>
      <xdr:rowOff>85725</xdr:rowOff>
    </xdr:from>
    <xdr:to>
      <xdr:col>0</xdr:col>
      <xdr:colOff>311944</xdr:colOff>
      <xdr:row>247</xdr:row>
      <xdr:rowOff>257174</xdr:rowOff>
    </xdr:to>
    <xdr:sp macro="" textlink="">
      <xdr:nvSpPr>
        <xdr:cNvPr id="46" name="Rectangle 45"/>
        <xdr:cNvSpPr/>
      </xdr:nvSpPr>
      <xdr:spPr>
        <a:xfrm>
          <a:off x="159544" y="31065788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62</xdr:row>
      <xdr:rowOff>114300</xdr:rowOff>
    </xdr:from>
    <xdr:to>
      <xdr:col>0</xdr:col>
      <xdr:colOff>257175</xdr:colOff>
      <xdr:row>62</xdr:row>
      <xdr:rowOff>285749</xdr:rowOff>
    </xdr:to>
    <xdr:sp macro="" textlink="">
      <xdr:nvSpPr>
        <xdr:cNvPr id="3" name="Rectangle 2"/>
        <xdr:cNvSpPr/>
      </xdr:nvSpPr>
      <xdr:spPr>
        <a:xfrm>
          <a:off x="104775" y="3664458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47</xdr:row>
      <xdr:rowOff>66675</xdr:rowOff>
    </xdr:from>
    <xdr:to>
      <xdr:col>0</xdr:col>
      <xdr:colOff>261008</xdr:colOff>
      <xdr:row>47</xdr:row>
      <xdr:rowOff>238124</xdr:rowOff>
    </xdr:to>
    <xdr:sp macro="" textlink="">
      <xdr:nvSpPr>
        <xdr:cNvPr id="4" name="Rectangle 3"/>
        <xdr:cNvSpPr/>
      </xdr:nvSpPr>
      <xdr:spPr>
        <a:xfrm>
          <a:off x="108608" y="25593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58</xdr:row>
      <xdr:rowOff>57150</xdr:rowOff>
    </xdr:from>
    <xdr:to>
      <xdr:col>0</xdr:col>
      <xdr:colOff>266700</xdr:colOff>
      <xdr:row>58</xdr:row>
      <xdr:rowOff>228599</xdr:rowOff>
    </xdr:to>
    <xdr:sp macro="" textlink="">
      <xdr:nvSpPr>
        <xdr:cNvPr id="5" name="Rectangle 4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58</xdr:row>
      <xdr:rowOff>57150</xdr:rowOff>
    </xdr:from>
    <xdr:to>
      <xdr:col>0</xdr:col>
      <xdr:colOff>266700</xdr:colOff>
      <xdr:row>58</xdr:row>
      <xdr:rowOff>228599</xdr:rowOff>
    </xdr:to>
    <xdr:sp macro="" textlink="">
      <xdr:nvSpPr>
        <xdr:cNvPr id="6" name="Rectangle 5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71</xdr:row>
      <xdr:rowOff>57150</xdr:rowOff>
    </xdr:from>
    <xdr:to>
      <xdr:col>0</xdr:col>
      <xdr:colOff>257175</xdr:colOff>
      <xdr:row>71</xdr:row>
      <xdr:rowOff>228599</xdr:rowOff>
    </xdr:to>
    <xdr:sp macro="" textlink="">
      <xdr:nvSpPr>
        <xdr:cNvPr id="7" name="Rectangle 6"/>
        <xdr:cNvSpPr/>
      </xdr:nvSpPr>
      <xdr:spPr>
        <a:xfrm>
          <a:off x="104775" y="41944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64</xdr:row>
      <xdr:rowOff>66675</xdr:rowOff>
    </xdr:from>
    <xdr:to>
      <xdr:col>0</xdr:col>
      <xdr:colOff>257175</xdr:colOff>
      <xdr:row>64</xdr:row>
      <xdr:rowOff>238124</xdr:rowOff>
    </xdr:to>
    <xdr:sp macro="" textlink="">
      <xdr:nvSpPr>
        <xdr:cNvPr id="8" name="Rectangle 7"/>
        <xdr:cNvSpPr/>
      </xdr:nvSpPr>
      <xdr:spPr>
        <a:xfrm>
          <a:off x="104775" y="377018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131</xdr:row>
      <xdr:rowOff>57150</xdr:rowOff>
    </xdr:from>
    <xdr:to>
      <xdr:col>0</xdr:col>
      <xdr:colOff>266700</xdr:colOff>
      <xdr:row>131</xdr:row>
      <xdr:rowOff>228599</xdr:rowOff>
    </xdr:to>
    <xdr:sp macro="" textlink="">
      <xdr:nvSpPr>
        <xdr:cNvPr id="9" name="Rectangle 8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138</xdr:row>
      <xdr:rowOff>57150</xdr:rowOff>
    </xdr:from>
    <xdr:to>
      <xdr:col>0</xdr:col>
      <xdr:colOff>266700</xdr:colOff>
      <xdr:row>138</xdr:row>
      <xdr:rowOff>228599</xdr:rowOff>
    </xdr:to>
    <xdr:sp macro="" textlink="">
      <xdr:nvSpPr>
        <xdr:cNvPr id="10" name="Rectangle 9"/>
        <xdr:cNvSpPr/>
      </xdr:nvSpPr>
      <xdr:spPr>
        <a:xfrm>
          <a:off x="114300" y="917333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131</xdr:row>
      <xdr:rowOff>57150</xdr:rowOff>
    </xdr:from>
    <xdr:to>
      <xdr:col>0</xdr:col>
      <xdr:colOff>266700</xdr:colOff>
      <xdr:row>131</xdr:row>
      <xdr:rowOff>228599</xdr:rowOff>
    </xdr:to>
    <xdr:sp macro="" textlink="">
      <xdr:nvSpPr>
        <xdr:cNvPr id="11" name="Rectangle 10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84</xdr:row>
      <xdr:rowOff>57150</xdr:rowOff>
    </xdr:from>
    <xdr:to>
      <xdr:col>0</xdr:col>
      <xdr:colOff>266700</xdr:colOff>
      <xdr:row>84</xdr:row>
      <xdr:rowOff>228599</xdr:rowOff>
    </xdr:to>
    <xdr:sp macro="" textlink="">
      <xdr:nvSpPr>
        <xdr:cNvPr id="12" name="Rectangle 11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84</xdr:row>
      <xdr:rowOff>57150</xdr:rowOff>
    </xdr:from>
    <xdr:to>
      <xdr:col>0</xdr:col>
      <xdr:colOff>266700</xdr:colOff>
      <xdr:row>84</xdr:row>
      <xdr:rowOff>228599</xdr:rowOff>
    </xdr:to>
    <xdr:sp macro="" textlink="">
      <xdr:nvSpPr>
        <xdr:cNvPr id="13" name="Rectangle 12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150</xdr:row>
      <xdr:rowOff>57150</xdr:rowOff>
    </xdr:from>
    <xdr:to>
      <xdr:col>0</xdr:col>
      <xdr:colOff>266700</xdr:colOff>
      <xdr:row>150</xdr:row>
      <xdr:rowOff>228599</xdr:rowOff>
    </xdr:to>
    <xdr:sp macro="" textlink="">
      <xdr:nvSpPr>
        <xdr:cNvPr id="14" name="Rectangle 13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150</xdr:row>
      <xdr:rowOff>57150</xdr:rowOff>
    </xdr:from>
    <xdr:to>
      <xdr:col>0</xdr:col>
      <xdr:colOff>266700</xdr:colOff>
      <xdr:row>150</xdr:row>
      <xdr:rowOff>228599</xdr:rowOff>
    </xdr:to>
    <xdr:sp macro="" textlink="">
      <xdr:nvSpPr>
        <xdr:cNvPr id="15" name="Rectangle 14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159</xdr:row>
      <xdr:rowOff>57150</xdr:rowOff>
    </xdr:from>
    <xdr:to>
      <xdr:col>0</xdr:col>
      <xdr:colOff>285750</xdr:colOff>
      <xdr:row>159</xdr:row>
      <xdr:rowOff>228599</xdr:rowOff>
    </xdr:to>
    <xdr:sp macro="" textlink="">
      <xdr:nvSpPr>
        <xdr:cNvPr id="16" name="Rectangle 15"/>
        <xdr:cNvSpPr/>
      </xdr:nvSpPr>
      <xdr:spPr>
        <a:xfrm>
          <a:off x="133350" y="1094270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206</xdr:row>
      <xdr:rowOff>66675</xdr:rowOff>
    </xdr:from>
    <xdr:to>
      <xdr:col>0</xdr:col>
      <xdr:colOff>304800</xdr:colOff>
      <xdr:row>206</xdr:row>
      <xdr:rowOff>238124</xdr:rowOff>
    </xdr:to>
    <xdr:sp macro="" textlink="">
      <xdr:nvSpPr>
        <xdr:cNvPr id="17" name="Rectangle 16"/>
        <xdr:cNvSpPr/>
      </xdr:nvSpPr>
      <xdr:spPr>
        <a:xfrm>
          <a:off x="152400" y="142583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229</xdr:row>
      <xdr:rowOff>85725</xdr:rowOff>
    </xdr:from>
    <xdr:to>
      <xdr:col>0</xdr:col>
      <xdr:colOff>352425</xdr:colOff>
      <xdr:row>229</xdr:row>
      <xdr:rowOff>257174</xdr:rowOff>
    </xdr:to>
    <xdr:sp macro="" textlink="">
      <xdr:nvSpPr>
        <xdr:cNvPr id="18" name="Rectangle 17"/>
        <xdr:cNvSpPr/>
      </xdr:nvSpPr>
      <xdr:spPr>
        <a:xfrm>
          <a:off x="200025" y="15559468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242</xdr:row>
      <xdr:rowOff>57150</xdr:rowOff>
    </xdr:from>
    <xdr:to>
      <xdr:col>0</xdr:col>
      <xdr:colOff>266700</xdr:colOff>
      <xdr:row>242</xdr:row>
      <xdr:rowOff>228599</xdr:rowOff>
    </xdr:to>
    <xdr:sp macro="" textlink="">
      <xdr:nvSpPr>
        <xdr:cNvPr id="19" name="Rectangle 18"/>
        <xdr:cNvSpPr/>
      </xdr:nvSpPr>
      <xdr:spPr>
        <a:xfrm>
          <a:off x="114300" y="1641309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242</xdr:row>
      <xdr:rowOff>57150</xdr:rowOff>
    </xdr:from>
    <xdr:to>
      <xdr:col>0</xdr:col>
      <xdr:colOff>266700</xdr:colOff>
      <xdr:row>242</xdr:row>
      <xdr:rowOff>228599</xdr:rowOff>
    </xdr:to>
    <xdr:sp macro="" textlink="">
      <xdr:nvSpPr>
        <xdr:cNvPr id="20" name="Rectangle 19"/>
        <xdr:cNvSpPr/>
      </xdr:nvSpPr>
      <xdr:spPr>
        <a:xfrm>
          <a:off x="114300" y="1641309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21" name="Rectangle 20"/>
        <xdr:cNvSpPr/>
      </xdr:nvSpPr>
      <xdr:spPr>
        <a:xfrm>
          <a:off x="104775" y="170703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260</xdr:row>
      <xdr:rowOff>57150</xdr:rowOff>
    </xdr:from>
    <xdr:to>
      <xdr:col>0</xdr:col>
      <xdr:colOff>285750</xdr:colOff>
      <xdr:row>260</xdr:row>
      <xdr:rowOff>228599</xdr:rowOff>
    </xdr:to>
    <xdr:sp macro="" textlink="">
      <xdr:nvSpPr>
        <xdr:cNvPr id="22" name="Rectangle 21"/>
        <xdr:cNvSpPr/>
      </xdr:nvSpPr>
      <xdr:spPr>
        <a:xfrm>
          <a:off x="133350" y="1759953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274</xdr:row>
      <xdr:rowOff>57150</xdr:rowOff>
    </xdr:from>
    <xdr:to>
      <xdr:col>0</xdr:col>
      <xdr:colOff>266700</xdr:colOff>
      <xdr:row>274</xdr:row>
      <xdr:rowOff>228599</xdr:rowOff>
    </xdr:to>
    <xdr:sp macro="" textlink="">
      <xdr:nvSpPr>
        <xdr:cNvPr id="23" name="Rectangle 22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274</xdr:row>
      <xdr:rowOff>57150</xdr:rowOff>
    </xdr:from>
    <xdr:to>
      <xdr:col>0</xdr:col>
      <xdr:colOff>266700</xdr:colOff>
      <xdr:row>274</xdr:row>
      <xdr:rowOff>228599</xdr:rowOff>
    </xdr:to>
    <xdr:sp macro="" textlink="">
      <xdr:nvSpPr>
        <xdr:cNvPr id="24" name="Rectangle 23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278</xdr:row>
      <xdr:rowOff>114300</xdr:rowOff>
    </xdr:from>
    <xdr:to>
      <xdr:col>0</xdr:col>
      <xdr:colOff>257175</xdr:colOff>
      <xdr:row>278</xdr:row>
      <xdr:rowOff>285749</xdr:rowOff>
    </xdr:to>
    <xdr:sp macro="" textlink="">
      <xdr:nvSpPr>
        <xdr:cNvPr id="25" name="Rectangle 24"/>
        <xdr:cNvSpPr/>
      </xdr:nvSpPr>
      <xdr:spPr>
        <a:xfrm>
          <a:off x="104775" y="18560796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284</xdr:row>
      <xdr:rowOff>66675</xdr:rowOff>
    </xdr:from>
    <xdr:to>
      <xdr:col>0</xdr:col>
      <xdr:colOff>304800</xdr:colOff>
      <xdr:row>284</xdr:row>
      <xdr:rowOff>238124</xdr:rowOff>
    </xdr:to>
    <xdr:sp macro="" textlink="">
      <xdr:nvSpPr>
        <xdr:cNvPr id="26" name="Rectangle 25"/>
        <xdr:cNvSpPr/>
      </xdr:nvSpPr>
      <xdr:spPr>
        <a:xfrm>
          <a:off x="152400" y="190970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290</xdr:row>
      <xdr:rowOff>85725</xdr:rowOff>
    </xdr:from>
    <xdr:to>
      <xdr:col>0</xdr:col>
      <xdr:colOff>300038</xdr:colOff>
      <xdr:row>290</xdr:row>
      <xdr:rowOff>257174</xdr:rowOff>
    </xdr:to>
    <xdr:sp macro="" textlink="">
      <xdr:nvSpPr>
        <xdr:cNvPr id="27" name="Rectangle 26"/>
        <xdr:cNvSpPr/>
      </xdr:nvSpPr>
      <xdr:spPr>
        <a:xfrm>
          <a:off x="147638" y="19536346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295</xdr:row>
      <xdr:rowOff>66675</xdr:rowOff>
    </xdr:from>
    <xdr:to>
      <xdr:col>0</xdr:col>
      <xdr:colOff>304800</xdr:colOff>
      <xdr:row>295</xdr:row>
      <xdr:rowOff>238124</xdr:rowOff>
    </xdr:to>
    <xdr:sp macro="" textlink="">
      <xdr:nvSpPr>
        <xdr:cNvPr id="28" name="Rectangle 27"/>
        <xdr:cNvSpPr/>
      </xdr:nvSpPr>
      <xdr:spPr>
        <a:xfrm>
          <a:off x="152400" y="197828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267</xdr:row>
      <xdr:rowOff>66675</xdr:rowOff>
    </xdr:from>
    <xdr:to>
      <xdr:col>0</xdr:col>
      <xdr:colOff>257175</xdr:colOff>
      <xdr:row>267</xdr:row>
      <xdr:rowOff>219074</xdr:rowOff>
    </xdr:to>
    <xdr:sp macro="" textlink="">
      <xdr:nvSpPr>
        <xdr:cNvPr id="29" name="Rectangle 28"/>
        <xdr:cNvSpPr/>
      </xdr:nvSpPr>
      <xdr:spPr>
        <a:xfrm>
          <a:off x="104775" y="17969293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272</xdr:row>
      <xdr:rowOff>85725</xdr:rowOff>
    </xdr:from>
    <xdr:to>
      <xdr:col>0</xdr:col>
      <xdr:colOff>311944</xdr:colOff>
      <xdr:row>272</xdr:row>
      <xdr:rowOff>257174</xdr:rowOff>
    </xdr:to>
    <xdr:sp macro="" textlink="">
      <xdr:nvSpPr>
        <xdr:cNvPr id="30" name="Rectangle 29"/>
        <xdr:cNvSpPr/>
      </xdr:nvSpPr>
      <xdr:spPr>
        <a:xfrm>
          <a:off x="159544" y="1824247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6&#3648;&#3604;&#3639;&#3629;&#3609;/(&#3649;&#3610;&#3610;&#3615;&#3629;&#3619;&#3660;&#3617;)%20&#3612;&#3621;6%20&#3648;&#3604;&#3639;&#3629;&#3609;6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&#3649;&#3612;&#3609;60/&#3585;&#3592;&#3609;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สาร"/>
      <sheetName val="คำนำ"/>
      <sheetName val="วัตถุประสงค์ (2)"/>
      <sheetName val="ตาราง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A9" t="str">
            <v xml:space="preserve"> การเพิ่มคุณภาพและประสิทธิภาพการดำเนินงานตามภารกิจ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5" zoomScaleNormal="100" workbookViewId="0">
      <selection activeCell="A6" sqref="A6:J6"/>
    </sheetView>
  </sheetViews>
  <sheetFormatPr defaultRowHeight="13.8"/>
  <cols>
    <col min="1" max="1" width="25.59765625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1029" t="s">
        <v>856</v>
      </c>
      <c r="B6" s="1029"/>
      <c r="C6" s="1029"/>
      <c r="D6" s="1029"/>
      <c r="E6" s="1029"/>
      <c r="F6" s="1029"/>
      <c r="G6" s="1029"/>
      <c r="H6" s="1029"/>
      <c r="I6" s="1029"/>
      <c r="J6" s="1029"/>
      <c r="K6" s="10"/>
      <c r="L6" s="10"/>
      <c r="M6" s="10"/>
    </row>
    <row r="7" spans="1:13" ht="43.5" customHeight="1">
      <c r="A7" s="14"/>
      <c r="B7" s="1029" t="s">
        <v>335</v>
      </c>
      <c r="C7" s="1029"/>
      <c r="D7" s="1029"/>
      <c r="E7" s="1029"/>
      <c r="F7" s="1029"/>
      <c r="G7" s="1029"/>
      <c r="H7" s="14"/>
      <c r="I7" s="14"/>
      <c r="J7" s="14"/>
      <c r="K7" s="2"/>
      <c r="L7" s="2"/>
      <c r="M7" s="2"/>
    </row>
    <row r="8" spans="1:13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03"/>
  <sheetViews>
    <sheetView tabSelected="1" zoomScale="69" zoomScaleNormal="69" zoomScaleSheetLayoutView="100" zoomScalePageLayoutView="69" workbookViewId="0">
      <selection activeCell="F13" sqref="F13"/>
    </sheetView>
  </sheetViews>
  <sheetFormatPr defaultColWidth="9.09765625" defaultRowHeight="20.399999999999999"/>
  <cols>
    <col min="1" max="1" width="13.3984375" style="102" customWidth="1"/>
    <col min="2" max="2" width="21.3984375" style="102" customWidth="1"/>
    <col min="3" max="3" width="16.8984375" style="102" customWidth="1"/>
    <col min="4" max="5" width="14.296875" style="153" customWidth="1"/>
    <col min="6" max="6" width="8.796875" style="102" customWidth="1"/>
    <col min="7" max="7" width="8.8984375" style="102" customWidth="1"/>
    <col min="8" max="8" width="10.69921875" style="102" customWidth="1"/>
    <col min="9" max="9" width="13.8984375" style="102" customWidth="1"/>
    <col min="10" max="10" width="0.19921875" style="153" hidden="1" customWidth="1"/>
    <col min="11" max="11" width="10.19921875" style="597" hidden="1" customWidth="1"/>
    <col min="12" max="12" width="8" style="582" hidden="1" customWidth="1"/>
    <col min="13" max="13" width="9.3984375" style="582" hidden="1" customWidth="1"/>
    <col min="14" max="14" width="7.69921875" style="582" hidden="1" customWidth="1"/>
    <col min="15" max="15" width="9.59765625" style="582" hidden="1" customWidth="1"/>
    <col min="16" max="16" width="9.796875" style="582" hidden="1" customWidth="1"/>
    <col min="17" max="17" width="18.09765625" style="151" customWidth="1"/>
    <col min="18" max="18" width="0.796875" style="102" customWidth="1"/>
    <col min="19" max="19" width="6.8984375" style="102" customWidth="1"/>
    <col min="20" max="20" width="8.3984375" style="437" hidden="1" customWidth="1"/>
    <col min="21" max="21" width="9.19921875" style="102" hidden="1" customWidth="1"/>
    <col min="22" max="22" width="13.5" style="437" hidden="1" customWidth="1"/>
    <col min="23" max="23" width="12.19921875" style="102" hidden="1" customWidth="1"/>
    <col min="24" max="25" width="9.09765625" style="102" hidden="1" customWidth="1"/>
    <col min="26" max="16384" width="9.09765625" style="102"/>
  </cols>
  <sheetData>
    <row r="1" spans="1:25" ht="24.6">
      <c r="A1" s="1" t="str">
        <f>'(แบบฟอร์ม) ยุทธ 4'!A1</f>
        <v xml:space="preserve">แผนปฏิบัติการ (Action Plan) 
   ประจำปีงบประมาณ พ.ศ.2561 </v>
      </c>
      <c r="B1" s="2"/>
      <c r="C1" s="2"/>
      <c r="E1" s="925" t="s">
        <v>922</v>
      </c>
      <c r="F1" s="16"/>
      <c r="G1" s="16"/>
      <c r="H1" s="16"/>
      <c r="I1" s="16"/>
      <c r="J1" s="16"/>
      <c r="K1" s="570"/>
      <c r="L1" s="570"/>
      <c r="M1" s="570"/>
      <c r="N1" s="570"/>
      <c r="O1" s="570"/>
      <c r="P1" s="570"/>
      <c r="Q1" s="150"/>
    </row>
    <row r="2" spans="1:25" ht="24.6">
      <c r="A2" s="1" t="str">
        <f>ตาราง!A2</f>
        <v>(ตามแผนยุทธศาสตร์มหาวิทยาลัยเกษตรศาสตร์ ระยะ 12 ปี พ.ศ.2560-2571)</v>
      </c>
      <c r="B2" s="2"/>
      <c r="C2" s="2"/>
      <c r="D2" s="16"/>
      <c r="E2" s="16"/>
      <c r="F2" s="16"/>
      <c r="G2" s="16"/>
      <c r="H2" s="16"/>
      <c r="I2" s="16"/>
      <c r="J2" s="16"/>
      <c r="K2" s="570"/>
      <c r="L2" s="570"/>
      <c r="M2" s="570"/>
      <c r="N2" s="570"/>
      <c r="O2" s="570"/>
      <c r="P2" s="570"/>
      <c r="Q2" s="150"/>
    </row>
    <row r="3" spans="1:25" ht="24.6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16"/>
      <c r="K3" s="570"/>
      <c r="L3" s="570"/>
      <c r="M3" s="570"/>
      <c r="N3" s="570"/>
      <c r="O3" s="570"/>
      <c r="P3" s="570"/>
      <c r="Q3" s="150"/>
    </row>
    <row r="4" spans="1:25" ht="15.75" hidden="1" customHeight="1">
      <c r="A4" s="1" t="s">
        <v>72</v>
      </c>
      <c r="B4" s="2"/>
      <c r="C4" s="2"/>
      <c r="L4" s="571"/>
      <c r="M4" s="571"/>
      <c r="N4" s="571"/>
      <c r="O4" s="571"/>
      <c r="P4" s="571"/>
    </row>
    <row r="5" spans="1:25" ht="15.75" hidden="1" customHeight="1">
      <c r="A5" s="1" t="s">
        <v>73</v>
      </c>
      <c r="B5" s="2"/>
      <c r="C5" s="2"/>
      <c r="L5" s="571"/>
      <c r="M5" s="571"/>
      <c r="N5" s="571"/>
      <c r="O5" s="571"/>
      <c r="P5" s="571"/>
    </row>
    <row r="6" spans="1:25" ht="44.25" customHeight="1">
      <c r="A6" s="1044" t="s">
        <v>704</v>
      </c>
      <c r="B6" s="1044" t="s">
        <v>1</v>
      </c>
      <c r="C6" s="1044" t="s">
        <v>391</v>
      </c>
      <c r="D6" s="1080" t="s">
        <v>865</v>
      </c>
      <c r="E6" s="1044" t="s">
        <v>857</v>
      </c>
      <c r="F6" s="1058" t="s">
        <v>81</v>
      </c>
      <c r="G6" s="1064"/>
      <c r="H6" s="1064"/>
      <c r="I6" s="1059"/>
      <c r="J6" s="1044" t="s">
        <v>622</v>
      </c>
      <c r="K6" s="1072" t="s">
        <v>709</v>
      </c>
      <c r="L6" s="1065" t="s">
        <v>80</v>
      </c>
      <c r="M6" s="1066"/>
      <c r="N6" s="1067"/>
      <c r="O6" s="1068" t="s">
        <v>82</v>
      </c>
      <c r="P6" s="1069"/>
      <c r="Q6" s="1077" t="s">
        <v>23</v>
      </c>
      <c r="T6" s="437" t="s">
        <v>663</v>
      </c>
      <c r="U6" s="102" t="s">
        <v>808</v>
      </c>
      <c r="V6" s="437" t="s">
        <v>664</v>
      </c>
      <c r="W6" s="102" t="s">
        <v>810</v>
      </c>
      <c r="X6" s="102" t="s">
        <v>811</v>
      </c>
      <c r="Y6" s="102" t="s">
        <v>391</v>
      </c>
    </row>
    <row r="7" spans="1:25" ht="24.6" customHeight="1">
      <c r="A7" s="1045"/>
      <c r="B7" s="1045"/>
      <c r="C7" s="1045"/>
      <c r="D7" s="1081"/>
      <c r="E7" s="1045"/>
      <c r="F7" s="1058" t="s">
        <v>19</v>
      </c>
      <c r="G7" s="1059"/>
      <c r="H7" s="1058" t="s">
        <v>20</v>
      </c>
      <c r="I7" s="1059"/>
      <c r="J7" s="1045"/>
      <c r="K7" s="1073"/>
      <c r="L7" s="1060" t="s">
        <v>63</v>
      </c>
      <c r="M7" s="1060" t="s">
        <v>70</v>
      </c>
      <c r="N7" s="1060" t="s">
        <v>71</v>
      </c>
      <c r="O7" s="1070"/>
      <c r="P7" s="1071"/>
      <c r="Q7" s="1078"/>
    </row>
    <row r="8" spans="1:25" ht="30" customHeight="1">
      <c r="A8" s="1046"/>
      <c r="B8" s="1046"/>
      <c r="C8" s="1046"/>
      <c r="D8" s="1082"/>
      <c r="E8" s="1046"/>
      <c r="F8" s="616" t="s">
        <v>2</v>
      </c>
      <c r="G8" s="616" t="s">
        <v>3</v>
      </c>
      <c r="H8" s="616" t="s">
        <v>2</v>
      </c>
      <c r="I8" s="616" t="s">
        <v>3</v>
      </c>
      <c r="J8" s="1046"/>
      <c r="K8" s="1074"/>
      <c r="L8" s="1061"/>
      <c r="M8" s="1061"/>
      <c r="N8" s="1061"/>
      <c r="O8" s="609" t="s">
        <v>2</v>
      </c>
      <c r="P8" s="611" t="s">
        <v>3</v>
      </c>
      <c r="Q8" s="1079"/>
    </row>
    <row r="9" spans="1:25" ht="24" customHeight="1">
      <c r="A9" s="1056" t="s">
        <v>115</v>
      </c>
      <c r="B9" s="1057"/>
      <c r="C9" s="1057"/>
      <c r="D9" s="921"/>
      <c r="E9" s="843"/>
      <c r="F9" s="610"/>
      <c r="G9" s="610"/>
      <c r="H9" s="610"/>
      <c r="I9" s="610"/>
      <c r="J9" s="610"/>
      <c r="K9" s="722"/>
      <c r="L9" s="722"/>
      <c r="M9" s="722"/>
      <c r="N9" s="722"/>
      <c r="O9" s="722"/>
      <c r="P9" s="722"/>
      <c r="Q9" s="152"/>
    </row>
    <row r="10" spans="1:25" ht="24.6">
      <c r="A10" s="613" t="s">
        <v>88</v>
      </c>
      <c r="B10" s="123"/>
      <c r="C10" s="123"/>
      <c r="D10" s="907"/>
      <c r="E10" s="124"/>
      <c r="F10" s="6"/>
      <c r="G10" s="6"/>
      <c r="H10" s="6"/>
      <c r="I10" s="6"/>
      <c r="J10" s="6"/>
      <c r="K10" s="723"/>
      <c r="L10" s="724"/>
      <c r="M10" s="724"/>
      <c r="N10" s="724"/>
      <c r="O10" s="724"/>
      <c r="P10" s="724"/>
      <c r="Q10" s="955">
        <v>1</v>
      </c>
    </row>
    <row r="11" spans="1:25" ht="26.25" customHeight="1">
      <c r="A11" s="1047" t="s">
        <v>116</v>
      </c>
      <c r="B11" s="1049"/>
      <c r="C11" s="237"/>
      <c r="D11" s="908"/>
      <c r="E11" s="181"/>
      <c r="F11" s="5"/>
      <c r="G11" s="5"/>
      <c r="H11" s="5"/>
      <c r="I11" s="5"/>
      <c r="J11" s="5"/>
      <c r="K11" s="725"/>
      <c r="L11" s="726"/>
      <c r="M11" s="726"/>
      <c r="N11" s="726"/>
      <c r="O11" s="726"/>
      <c r="P11" s="726"/>
      <c r="Q11" s="956">
        <v>1</v>
      </c>
    </row>
    <row r="12" spans="1:25" ht="27.75" customHeight="1">
      <c r="A12" s="183" t="s">
        <v>112</v>
      </c>
      <c r="B12" s="130"/>
      <c r="C12" s="130"/>
      <c r="D12" s="922"/>
      <c r="E12" s="184"/>
      <c r="F12" s="238"/>
      <c r="G12" s="5"/>
      <c r="H12" s="5"/>
      <c r="I12" s="5"/>
      <c r="J12" s="503"/>
      <c r="K12" s="727"/>
      <c r="L12" s="726"/>
      <c r="M12" s="726"/>
      <c r="N12" s="726"/>
      <c r="O12" s="726"/>
      <c r="P12" s="726"/>
      <c r="Q12" s="956">
        <v>1</v>
      </c>
      <c r="T12" s="654">
        <f>SUM(T13:T18)</f>
        <v>0</v>
      </c>
      <c r="U12" s="654">
        <f t="shared" ref="U12:Y12" si="0">SUM(U13:U18)</f>
        <v>1</v>
      </c>
      <c r="V12" s="654">
        <f t="shared" si="0"/>
        <v>5</v>
      </c>
      <c r="W12" s="654">
        <f t="shared" si="0"/>
        <v>0</v>
      </c>
      <c r="X12" s="654">
        <f t="shared" si="0"/>
        <v>0</v>
      </c>
      <c r="Y12" s="654">
        <f t="shared" si="0"/>
        <v>6</v>
      </c>
    </row>
    <row r="13" spans="1:25" ht="96.75" customHeight="1">
      <c r="A13" s="59"/>
      <c r="B13" s="78" t="s">
        <v>479</v>
      </c>
      <c r="C13" s="17" t="s">
        <v>162</v>
      </c>
      <c r="D13" s="902" t="s">
        <v>163</v>
      </c>
      <c r="E13" s="4"/>
      <c r="F13" s="4"/>
      <c r="G13" s="4"/>
      <c r="H13" s="4"/>
      <c r="I13" s="4"/>
      <c r="J13" s="4" t="s">
        <v>64</v>
      </c>
      <c r="K13" s="212" t="s">
        <v>35</v>
      </c>
      <c r="L13" s="650"/>
      <c r="M13" s="226"/>
      <c r="N13" s="650" t="s">
        <v>128</v>
      </c>
      <c r="O13" s="226"/>
      <c r="P13" s="226"/>
      <c r="Q13" s="133" t="s">
        <v>4</v>
      </c>
      <c r="T13" s="437">
        <v>0</v>
      </c>
      <c r="U13" s="127"/>
      <c r="V13" s="437">
        <v>1</v>
      </c>
      <c r="Y13" s="102">
        <v>1</v>
      </c>
    </row>
    <row r="14" spans="1:25" ht="123" customHeight="1">
      <c r="A14" s="59"/>
      <c r="B14" s="44" t="s">
        <v>429</v>
      </c>
      <c r="C14" s="106" t="s">
        <v>171</v>
      </c>
      <c r="D14" s="894" t="s">
        <v>172</v>
      </c>
      <c r="E14" s="18"/>
      <c r="F14" s="18"/>
      <c r="G14" s="18"/>
      <c r="H14" s="18"/>
      <c r="I14" s="18"/>
      <c r="J14" s="18" t="s">
        <v>64</v>
      </c>
      <c r="K14" s="212" t="s">
        <v>754</v>
      </c>
      <c r="L14" s="650"/>
      <c r="M14" s="728" t="s">
        <v>128</v>
      </c>
      <c r="N14" s="729"/>
      <c r="O14" s="724"/>
      <c r="P14" s="724"/>
      <c r="Q14" s="133" t="s">
        <v>4</v>
      </c>
      <c r="T14" s="437">
        <v>0</v>
      </c>
      <c r="U14" s="127">
        <v>1</v>
      </c>
      <c r="V14" s="437">
        <v>0</v>
      </c>
      <c r="Y14" s="102">
        <v>1</v>
      </c>
    </row>
    <row r="15" spans="1:25" ht="76.5" customHeight="1">
      <c r="A15" s="59"/>
      <c r="B15" s="625" t="s">
        <v>403</v>
      </c>
      <c r="C15" s="17" t="s">
        <v>173</v>
      </c>
      <c r="D15" s="902" t="s">
        <v>163</v>
      </c>
      <c r="E15" s="4"/>
      <c r="F15" s="4"/>
      <c r="G15" s="4"/>
      <c r="H15" s="4"/>
      <c r="I15" s="4"/>
      <c r="J15" s="4" t="s">
        <v>608</v>
      </c>
      <c r="K15" s="212" t="s">
        <v>755</v>
      </c>
      <c r="L15" s="729"/>
      <c r="M15" s="729"/>
      <c r="N15" s="650" t="s">
        <v>128</v>
      </c>
      <c r="O15" s="729"/>
      <c r="P15" s="729"/>
      <c r="Q15" s="133" t="s">
        <v>4</v>
      </c>
      <c r="T15" s="437">
        <v>0</v>
      </c>
      <c r="U15" s="127"/>
      <c r="V15" s="437">
        <v>1</v>
      </c>
      <c r="Y15" s="102">
        <v>1</v>
      </c>
    </row>
    <row r="16" spans="1:25" ht="96" customHeight="1">
      <c r="A16" s="120"/>
      <c r="B16" s="706" t="s">
        <v>501</v>
      </c>
      <c r="C16" s="17" t="s">
        <v>174</v>
      </c>
      <c r="D16" s="902" t="s">
        <v>163</v>
      </c>
      <c r="E16" s="4"/>
      <c r="F16" s="4"/>
      <c r="G16" s="4"/>
      <c r="H16" s="4"/>
      <c r="I16" s="4"/>
      <c r="J16" s="4" t="s">
        <v>64</v>
      </c>
      <c r="K16" s="212" t="s">
        <v>35</v>
      </c>
      <c r="L16" s="650"/>
      <c r="M16" s="730"/>
      <c r="N16" s="650" t="s">
        <v>128</v>
      </c>
      <c r="O16" s="730"/>
      <c r="P16" s="730"/>
      <c r="Q16" s="133" t="s">
        <v>4</v>
      </c>
      <c r="T16" s="437">
        <v>0</v>
      </c>
      <c r="U16" s="127"/>
      <c r="V16" s="437">
        <v>1</v>
      </c>
      <c r="Y16" s="102">
        <v>1</v>
      </c>
    </row>
    <row r="17" spans="1:25" ht="126" customHeight="1">
      <c r="A17" s="59"/>
      <c r="B17" s="625" t="s">
        <v>502</v>
      </c>
      <c r="C17" s="17" t="s">
        <v>413</v>
      </c>
      <c r="D17" s="902" t="s">
        <v>163</v>
      </c>
      <c r="E17" s="5"/>
      <c r="F17" s="5"/>
      <c r="G17" s="5"/>
      <c r="H17" s="5"/>
      <c r="I17" s="5"/>
      <c r="J17" s="5" t="s">
        <v>64</v>
      </c>
      <c r="K17" s="709" t="s">
        <v>35</v>
      </c>
      <c r="L17" s="650"/>
      <c r="M17" s="726"/>
      <c r="N17" s="731" t="s">
        <v>128</v>
      </c>
      <c r="O17" s="726"/>
      <c r="P17" s="726"/>
      <c r="Q17" s="133" t="s">
        <v>4</v>
      </c>
      <c r="T17" s="437">
        <v>0</v>
      </c>
      <c r="U17" s="127"/>
      <c r="V17" s="437">
        <v>1</v>
      </c>
      <c r="Y17" s="102">
        <v>1</v>
      </c>
    </row>
    <row r="18" spans="1:25" ht="128.4" customHeight="1">
      <c r="A18" s="7"/>
      <c r="B18" s="44" t="s">
        <v>404</v>
      </c>
      <c r="C18" s="106" t="s">
        <v>175</v>
      </c>
      <c r="D18" s="894" t="s">
        <v>163</v>
      </c>
      <c r="E18" s="18"/>
      <c r="F18" s="18"/>
      <c r="G18" s="18"/>
      <c r="H18" s="18"/>
      <c r="I18" s="18"/>
      <c r="J18" s="18" t="s">
        <v>64</v>
      </c>
      <c r="K18" s="168" t="s">
        <v>35</v>
      </c>
      <c r="L18" s="650"/>
      <c r="M18" s="729"/>
      <c r="N18" s="732" t="s">
        <v>128</v>
      </c>
      <c r="O18" s="729"/>
      <c r="P18" s="729"/>
      <c r="Q18" s="133" t="s">
        <v>4</v>
      </c>
      <c r="T18" s="437">
        <v>0</v>
      </c>
      <c r="U18" s="128"/>
      <c r="V18" s="437">
        <v>1</v>
      </c>
      <c r="W18" s="129"/>
      <c r="Y18" s="102">
        <v>1</v>
      </c>
    </row>
    <row r="19" spans="1:25" ht="103.2" customHeight="1">
      <c r="A19" s="77" t="s">
        <v>921</v>
      </c>
      <c r="B19" s="17" t="s">
        <v>868</v>
      </c>
      <c r="C19" s="942"/>
      <c r="D19" s="893"/>
      <c r="E19" s="235"/>
      <c r="F19" s="235"/>
      <c r="G19" s="6"/>
      <c r="H19" s="6"/>
      <c r="I19" s="6"/>
      <c r="J19" s="235"/>
      <c r="K19" s="733"/>
      <c r="L19" s="796"/>
      <c r="M19" s="724"/>
      <c r="N19" s="728"/>
      <c r="O19" s="724"/>
      <c r="P19" s="724"/>
      <c r="Q19" s="956">
        <v>1</v>
      </c>
      <c r="U19" s="128"/>
      <c r="W19" s="129"/>
    </row>
    <row r="20" spans="1:25" ht="57" customHeight="1">
      <c r="A20" s="77" t="s">
        <v>921</v>
      </c>
      <c r="B20" s="17" t="s">
        <v>869</v>
      </c>
      <c r="C20" s="942"/>
      <c r="D20" s="893"/>
      <c r="E20" s="235"/>
      <c r="F20" s="235"/>
      <c r="G20" s="6"/>
      <c r="H20" s="6"/>
      <c r="I20" s="6"/>
      <c r="J20" s="235"/>
      <c r="K20" s="733"/>
      <c r="L20" s="796"/>
      <c r="M20" s="724"/>
      <c r="N20" s="728"/>
      <c r="O20" s="724"/>
      <c r="P20" s="724"/>
      <c r="Q20" s="956">
        <v>1</v>
      </c>
      <c r="U20" s="128"/>
      <c r="W20" s="129"/>
    </row>
    <row r="21" spans="1:25" ht="55.2" customHeight="1">
      <c r="A21" s="77" t="s">
        <v>921</v>
      </c>
      <c r="B21" s="17" t="s">
        <v>870</v>
      </c>
      <c r="C21" s="942"/>
      <c r="D21" s="893"/>
      <c r="E21" s="235"/>
      <c r="F21" s="235"/>
      <c r="G21" s="6"/>
      <c r="H21" s="6"/>
      <c r="I21" s="6"/>
      <c r="J21" s="235"/>
      <c r="K21" s="733"/>
      <c r="L21" s="796"/>
      <c r="M21" s="724"/>
      <c r="N21" s="728"/>
      <c r="O21" s="724"/>
      <c r="P21" s="724"/>
      <c r="Q21" s="956">
        <v>1</v>
      </c>
      <c r="U21" s="128"/>
      <c r="W21" s="129"/>
    </row>
    <row r="22" spans="1:25" ht="105.6" customHeight="1">
      <c r="A22" s="77" t="s">
        <v>921</v>
      </c>
      <c r="B22" s="17" t="s">
        <v>871</v>
      </c>
      <c r="C22" s="942"/>
      <c r="D22" s="893"/>
      <c r="E22" s="235"/>
      <c r="F22" s="235"/>
      <c r="G22" s="6"/>
      <c r="H22" s="6"/>
      <c r="I22" s="6"/>
      <c r="J22" s="235"/>
      <c r="K22" s="733"/>
      <c r="L22" s="796"/>
      <c r="M22" s="724"/>
      <c r="N22" s="728"/>
      <c r="O22" s="724"/>
      <c r="P22" s="724"/>
      <c r="Q22" s="956">
        <v>1</v>
      </c>
      <c r="U22" s="128"/>
      <c r="W22" s="129"/>
    </row>
    <row r="23" spans="1:25" ht="78.599999999999994" customHeight="1">
      <c r="A23" s="77" t="s">
        <v>921</v>
      </c>
      <c r="B23" s="17" t="s">
        <v>867</v>
      </c>
      <c r="C23" s="942"/>
      <c r="D23" s="893"/>
      <c r="E23" s="235"/>
      <c r="F23" s="235"/>
      <c r="G23" s="6"/>
      <c r="H23" s="6"/>
      <c r="I23" s="6"/>
      <c r="J23" s="235"/>
      <c r="K23" s="733"/>
      <c r="L23" s="796"/>
      <c r="M23" s="724"/>
      <c r="N23" s="728"/>
      <c r="O23" s="724"/>
      <c r="P23" s="724"/>
      <c r="Q23" s="956">
        <v>1</v>
      </c>
      <c r="U23" s="128"/>
      <c r="W23" s="129"/>
    </row>
    <row r="24" spans="1:25" ht="32.4" customHeight="1">
      <c r="A24" s="48" t="s">
        <v>111</v>
      </c>
      <c r="B24" s="118"/>
      <c r="C24" s="118"/>
      <c r="D24" s="893"/>
      <c r="E24" s="235"/>
      <c r="F24" s="235"/>
      <c r="G24" s="6"/>
      <c r="H24" s="6"/>
      <c r="I24" s="6"/>
      <c r="J24" s="235"/>
      <c r="K24" s="733"/>
      <c r="L24" s="724"/>
      <c r="M24" s="724"/>
      <c r="N24" s="724"/>
      <c r="O24" s="724"/>
      <c r="P24" s="724"/>
      <c r="Q24" s="955">
        <v>1</v>
      </c>
      <c r="S24" s="654"/>
      <c r="T24" s="654">
        <f>SUM(T25:T34)</f>
        <v>5</v>
      </c>
      <c r="U24" s="654">
        <f t="shared" ref="U24:Y24" si="1">SUM(U25:U34)</f>
        <v>2</v>
      </c>
      <c r="V24" s="654">
        <f t="shared" si="1"/>
        <v>0</v>
      </c>
      <c r="W24" s="654">
        <f t="shared" si="1"/>
        <v>1</v>
      </c>
      <c r="X24" s="654">
        <f t="shared" si="1"/>
        <v>1</v>
      </c>
      <c r="Y24" s="654">
        <f t="shared" si="1"/>
        <v>9</v>
      </c>
    </row>
    <row r="25" spans="1:25" ht="52.8" customHeight="1">
      <c r="A25" s="121"/>
      <c r="B25" s="618" t="s">
        <v>396</v>
      </c>
      <c r="C25" s="65" t="s">
        <v>205</v>
      </c>
      <c r="D25" s="404" t="s">
        <v>48</v>
      </c>
      <c r="E25" s="847"/>
      <c r="F25" s="615"/>
      <c r="G25" s="615"/>
      <c r="H25" s="131"/>
      <c r="I25" s="99"/>
      <c r="J25" s="615" t="s">
        <v>64</v>
      </c>
      <c r="K25" s="210" t="s">
        <v>793</v>
      </c>
      <c r="L25" s="650" t="s">
        <v>128</v>
      </c>
      <c r="M25" s="734"/>
      <c r="N25" s="734"/>
      <c r="O25" s="734"/>
      <c r="P25" s="734"/>
      <c r="Q25" s="647" t="s">
        <v>7</v>
      </c>
      <c r="T25" s="437">
        <v>0</v>
      </c>
      <c r="U25" s="127"/>
      <c r="V25" s="437">
        <v>0</v>
      </c>
      <c r="W25" s="102">
        <v>1</v>
      </c>
      <c r="Y25" s="102">
        <v>1</v>
      </c>
    </row>
    <row r="26" spans="1:25" ht="73.8" customHeight="1">
      <c r="A26" s="121"/>
      <c r="B26" s="618" t="s">
        <v>397</v>
      </c>
      <c r="C26" s="65" t="s">
        <v>399</v>
      </c>
      <c r="D26" s="404" t="s">
        <v>30</v>
      </c>
      <c r="E26" s="847"/>
      <c r="F26" s="615"/>
      <c r="G26" s="615"/>
      <c r="H26" s="615"/>
      <c r="I26" s="615"/>
      <c r="J26" s="615" t="s">
        <v>64</v>
      </c>
      <c r="K26" s="210" t="s">
        <v>793</v>
      </c>
      <c r="L26" s="650" t="s">
        <v>128</v>
      </c>
      <c r="M26" s="735"/>
      <c r="N26" s="735"/>
      <c r="O26" s="735"/>
      <c r="P26" s="735"/>
      <c r="Q26" s="848" t="s">
        <v>7</v>
      </c>
      <c r="T26" s="437">
        <v>0</v>
      </c>
      <c r="U26" s="127"/>
      <c r="V26" s="437">
        <v>0</v>
      </c>
      <c r="X26" s="102">
        <v>1</v>
      </c>
      <c r="Y26" s="102">
        <v>1</v>
      </c>
    </row>
    <row r="27" spans="1:25" ht="150" customHeight="1">
      <c r="A27" s="7"/>
      <c r="B27" s="38" t="s">
        <v>398</v>
      </c>
      <c r="C27" s="37" t="s">
        <v>400</v>
      </c>
      <c r="D27" s="880" t="s">
        <v>809</v>
      </c>
      <c r="E27" s="72"/>
      <c r="F27" s="72"/>
      <c r="G27" s="72"/>
      <c r="H27" s="72"/>
      <c r="I27" s="72"/>
      <c r="J27" s="37" t="s">
        <v>665</v>
      </c>
      <c r="K27" s="167" t="s">
        <v>665</v>
      </c>
      <c r="L27" s="650" t="s">
        <v>128</v>
      </c>
      <c r="M27" s="765"/>
      <c r="N27" s="765"/>
      <c r="O27" s="765"/>
      <c r="P27" s="765"/>
      <c r="Q27" s="848" t="s">
        <v>7</v>
      </c>
      <c r="T27" s="437">
        <v>1</v>
      </c>
      <c r="U27" s="127"/>
      <c r="V27" s="437">
        <v>0</v>
      </c>
      <c r="W27" s="102">
        <v>0</v>
      </c>
      <c r="Y27" s="102">
        <v>1</v>
      </c>
    </row>
    <row r="28" spans="1:25" ht="105.6" customHeight="1">
      <c r="A28" s="48"/>
      <c r="B28" s="647" t="s">
        <v>398</v>
      </c>
      <c r="C28" s="65" t="s">
        <v>401</v>
      </c>
      <c r="D28" s="404" t="s">
        <v>33</v>
      </c>
      <c r="E28" s="847"/>
      <c r="F28" s="4"/>
      <c r="G28" s="4"/>
      <c r="H28" s="4"/>
      <c r="I28" s="4"/>
      <c r="J28" s="1051" t="s">
        <v>665</v>
      </c>
      <c r="K28" s="736" t="s">
        <v>665</v>
      </c>
      <c r="L28" s="650" t="s">
        <v>128</v>
      </c>
      <c r="M28" s="730"/>
      <c r="N28" s="730"/>
      <c r="O28" s="730"/>
      <c r="P28" s="730"/>
      <c r="Q28" s="623" t="s">
        <v>7</v>
      </c>
      <c r="T28" s="437">
        <v>1</v>
      </c>
      <c r="U28" s="127"/>
      <c r="V28" s="437">
        <v>0</v>
      </c>
      <c r="W28" s="102">
        <v>0</v>
      </c>
      <c r="Y28" s="102">
        <v>1</v>
      </c>
    </row>
    <row r="29" spans="1:25" ht="103.8" customHeight="1">
      <c r="A29" s="121"/>
      <c r="B29" s="848" t="s">
        <v>398</v>
      </c>
      <c r="C29" s="618" t="s">
        <v>402</v>
      </c>
      <c r="D29" s="404" t="s">
        <v>33</v>
      </c>
      <c r="E29" s="847"/>
      <c r="F29" s="4"/>
      <c r="G29" s="4"/>
      <c r="H29" s="4"/>
      <c r="I29" s="4"/>
      <c r="J29" s="1052"/>
      <c r="K29" s="210"/>
      <c r="L29" s="650"/>
      <c r="M29" s="730"/>
      <c r="N29" s="730"/>
      <c r="O29" s="730"/>
      <c r="P29" s="730"/>
      <c r="Q29" s="848" t="s">
        <v>7</v>
      </c>
      <c r="T29" s="437">
        <v>0</v>
      </c>
      <c r="U29" s="127"/>
      <c r="V29" s="437">
        <v>0</v>
      </c>
    </row>
    <row r="30" spans="1:25" ht="97.8" customHeight="1">
      <c r="A30" s="121"/>
      <c r="B30" s="44" t="s">
        <v>405</v>
      </c>
      <c r="C30" s="17" t="s">
        <v>176</v>
      </c>
      <c r="D30" s="902" t="s">
        <v>67</v>
      </c>
      <c r="E30" s="4"/>
      <c r="F30" s="4"/>
      <c r="G30" s="4"/>
      <c r="H30" s="4"/>
      <c r="I30" s="4"/>
      <c r="J30" s="4" t="s">
        <v>64</v>
      </c>
      <c r="K30" s="212" t="s">
        <v>67</v>
      </c>
      <c r="L30" s="650"/>
      <c r="M30" s="737" t="s">
        <v>128</v>
      </c>
      <c r="N30" s="730"/>
      <c r="O30" s="730"/>
      <c r="P30" s="730"/>
      <c r="Q30" s="118" t="s">
        <v>4</v>
      </c>
      <c r="T30" s="437">
        <v>0</v>
      </c>
      <c r="U30" s="127">
        <v>1</v>
      </c>
      <c r="V30" s="437">
        <v>0</v>
      </c>
      <c r="Y30" s="102">
        <v>1</v>
      </c>
    </row>
    <row r="31" spans="1:25" ht="50.4" customHeight="1">
      <c r="A31" s="121"/>
      <c r="B31" s="625" t="s">
        <v>537</v>
      </c>
      <c r="C31" s="17" t="s">
        <v>176</v>
      </c>
      <c r="D31" s="902" t="s">
        <v>44</v>
      </c>
      <c r="E31" s="5"/>
      <c r="F31" s="5"/>
      <c r="G31" s="5"/>
      <c r="H31" s="5"/>
      <c r="I31" s="5"/>
      <c r="J31" s="4" t="s">
        <v>64</v>
      </c>
      <c r="K31" s="212" t="s">
        <v>756</v>
      </c>
      <c r="L31" s="650" t="s">
        <v>128</v>
      </c>
      <c r="M31" s="730"/>
      <c r="N31" s="730"/>
      <c r="O31" s="730"/>
      <c r="P31" s="730"/>
      <c r="Q31" s="118" t="s">
        <v>4</v>
      </c>
      <c r="T31" s="437">
        <v>1</v>
      </c>
      <c r="U31" s="127"/>
      <c r="Y31" s="102">
        <v>1</v>
      </c>
    </row>
    <row r="32" spans="1:25" ht="85.2" customHeight="1">
      <c r="A32" s="121"/>
      <c r="B32" s="625" t="s">
        <v>406</v>
      </c>
      <c r="C32" s="17" t="s">
        <v>176</v>
      </c>
      <c r="D32" s="902" t="s">
        <v>177</v>
      </c>
      <c r="E32" s="4"/>
      <c r="F32" s="18"/>
      <c r="G32" s="18"/>
      <c r="H32" s="18"/>
      <c r="I32" s="18"/>
      <c r="J32" s="4" t="s">
        <v>64</v>
      </c>
      <c r="K32" s="212" t="s">
        <v>756</v>
      </c>
      <c r="L32" s="650" t="s">
        <v>128</v>
      </c>
      <c r="M32" s="730"/>
      <c r="N32" s="730"/>
      <c r="O32" s="730"/>
      <c r="P32" s="730"/>
      <c r="Q32" s="118" t="s">
        <v>4</v>
      </c>
      <c r="T32" s="437">
        <v>1</v>
      </c>
      <c r="U32" s="127"/>
      <c r="Y32" s="102">
        <v>1</v>
      </c>
    </row>
    <row r="33" spans="1:25" ht="101.25" customHeight="1">
      <c r="A33" s="7"/>
      <c r="B33" s="44" t="s">
        <v>407</v>
      </c>
      <c r="C33" s="106" t="s">
        <v>176</v>
      </c>
      <c r="D33" s="894" t="s">
        <v>44</v>
      </c>
      <c r="E33" s="18"/>
      <c r="F33" s="18"/>
      <c r="G33" s="18"/>
      <c r="H33" s="18"/>
      <c r="I33" s="18"/>
      <c r="J33" s="18" t="s">
        <v>177</v>
      </c>
      <c r="K33" s="212" t="s">
        <v>177</v>
      </c>
      <c r="L33" s="650" t="s">
        <v>128</v>
      </c>
      <c r="M33" s="738"/>
      <c r="N33" s="729"/>
      <c r="O33" s="729"/>
      <c r="P33" s="729"/>
      <c r="Q33" s="118" t="s">
        <v>4</v>
      </c>
      <c r="T33" s="437">
        <v>1</v>
      </c>
      <c r="U33" s="127"/>
      <c r="V33" s="437">
        <v>0</v>
      </c>
      <c r="Y33" s="102">
        <v>1</v>
      </c>
    </row>
    <row r="34" spans="1:25" ht="72" customHeight="1">
      <c r="A34" s="120"/>
      <c r="B34" s="625" t="s">
        <v>503</v>
      </c>
      <c r="C34" s="17" t="s">
        <v>178</v>
      </c>
      <c r="D34" s="902" t="s">
        <v>52</v>
      </c>
      <c r="E34" s="4"/>
      <c r="F34" s="4"/>
      <c r="G34" s="4"/>
      <c r="H34" s="4"/>
      <c r="I34" s="4"/>
      <c r="J34" s="4" t="s">
        <v>64</v>
      </c>
      <c r="K34" s="212" t="s">
        <v>52</v>
      </c>
      <c r="L34" s="650"/>
      <c r="M34" s="737" t="s">
        <v>128</v>
      </c>
      <c r="N34" s="730"/>
      <c r="O34" s="730"/>
      <c r="P34" s="730"/>
      <c r="Q34" s="133" t="s">
        <v>4</v>
      </c>
      <c r="T34" s="437">
        <v>0</v>
      </c>
      <c r="U34" s="128">
        <v>1</v>
      </c>
      <c r="V34" s="437">
        <v>0</v>
      </c>
      <c r="W34" s="128">
        <f>SUM(V25:V34)</f>
        <v>0</v>
      </c>
      <c r="Y34" s="102">
        <v>1</v>
      </c>
    </row>
    <row r="35" spans="1:25" ht="72" customHeight="1">
      <c r="A35" s="1011" t="s">
        <v>921</v>
      </c>
      <c r="B35" s="17" t="s">
        <v>872</v>
      </c>
      <c r="C35" s="1010"/>
      <c r="D35" s="908"/>
      <c r="E35" s="181"/>
      <c r="F35" s="5"/>
      <c r="G35" s="5"/>
      <c r="H35" s="5"/>
      <c r="I35" s="5"/>
      <c r="J35" s="5"/>
      <c r="K35" s="725"/>
      <c r="L35" s="796"/>
      <c r="M35" s="731"/>
      <c r="N35" s="726"/>
      <c r="O35" s="726"/>
      <c r="P35" s="726"/>
      <c r="Q35" s="957">
        <v>1</v>
      </c>
      <c r="U35" s="128"/>
      <c r="W35" s="128"/>
    </row>
    <row r="36" spans="1:25" ht="25.2" customHeight="1">
      <c r="A36" s="613" t="s">
        <v>117</v>
      </c>
      <c r="B36" s="179"/>
      <c r="C36" s="185"/>
      <c r="D36" s="907"/>
      <c r="E36" s="124"/>
      <c r="F36" s="6"/>
      <c r="G36" s="6"/>
      <c r="H36" s="6"/>
      <c r="I36" s="6"/>
      <c r="J36" s="6"/>
      <c r="K36" s="723"/>
      <c r="L36" s="724"/>
      <c r="M36" s="724"/>
      <c r="N36" s="724"/>
      <c r="O36" s="724"/>
      <c r="P36" s="724"/>
      <c r="Q36" s="957">
        <v>1</v>
      </c>
      <c r="U36" s="132"/>
    </row>
    <row r="37" spans="1:25" ht="28.2" customHeight="1">
      <c r="A37" s="121" t="s">
        <v>112</v>
      </c>
      <c r="B37" s="130"/>
      <c r="C37" s="133"/>
      <c r="D37" s="909"/>
      <c r="E37" s="180"/>
      <c r="F37" s="5"/>
      <c r="G37" s="5"/>
      <c r="H37" s="5"/>
      <c r="I37" s="5"/>
      <c r="J37" s="180"/>
      <c r="K37" s="739"/>
      <c r="L37" s="726"/>
      <c r="M37" s="726"/>
      <c r="N37" s="726"/>
      <c r="O37" s="726"/>
      <c r="P37" s="726"/>
      <c r="Q37" s="956">
        <v>1</v>
      </c>
      <c r="S37" s="654"/>
      <c r="T37" s="654">
        <f>SUM(T38)</f>
        <v>0</v>
      </c>
      <c r="U37" s="654">
        <f t="shared" ref="U37:Y37" si="2">SUM(U38)</f>
        <v>0</v>
      </c>
      <c r="V37" s="654">
        <f t="shared" si="2"/>
        <v>1</v>
      </c>
      <c r="W37" s="654">
        <f t="shared" si="2"/>
        <v>0</v>
      </c>
      <c r="X37" s="654">
        <f t="shared" si="2"/>
        <v>0</v>
      </c>
      <c r="Y37" s="654">
        <f t="shared" si="2"/>
        <v>1</v>
      </c>
    </row>
    <row r="38" spans="1:25" ht="193.8" customHeight="1">
      <c r="A38" s="177"/>
      <c r="B38" s="625" t="s">
        <v>504</v>
      </c>
      <c r="C38" s="3" t="s">
        <v>179</v>
      </c>
      <c r="D38" s="902" t="s">
        <v>30</v>
      </c>
      <c r="E38" s="4"/>
      <c r="F38" s="4"/>
      <c r="G38" s="4"/>
      <c r="H38" s="4"/>
      <c r="I38" s="4"/>
      <c r="J38" s="4" t="s">
        <v>64</v>
      </c>
      <c r="K38" s="212" t="s">
        <v>35</v>
      </c>
      <c r="L38" s="650"/>
      <c r="M38" s="730"/>
      <c r="N38" s="737" t="s">
        <v>128</v>
      </c>
      <c r="O38" s="730"/>
      <c r="P38" s="730"/>
      <c r="Q38" s="133" t="s">
        <v>4</v>
      </c>
      <c r="T38" s="437">
        <v>0</v>
      </c>
      <c r="U38" s="127">
        <v>0</v>
      </c>
      <c r="V38" s="437">
        <v>1</v>
      </c>
      <c r="W38" s="129">
        <v>0</v>
      </c>
      <c r="Y38" s="102">
        <v>1</v>
      </c>
    </row>
    <row r="39" spans="1:25" ht="56.4" customHeight="1">
      <c r="A39" s="1011" t="s">
        <v>921</v>
      </c>
      <c r="B39" s="17" t="s">
        <v>873</v>
      </c>
      <c r="C39" s="237"/>
      <c r="D39" s="908"/>
      <c r="E39" s="181"/>
      <c r="F39" s="5"/>
      <c r="G39" s="5"/>
      <c r="H39" s="5"/>
      <c r="I39" s="5"/>
      <c r="J39" s="5"/>
      <c r="K39" s="871"/>
      <c r="L39" s="796"/>
      <c r="M39" s="726"/>
      <c r="N39" s="731"/>
      <c r="O39" s="726"/>
      <c r="P39" s="726"/>
      <c r="Q39" s="957">
        <v>1</v>
      </c>
      <c r="U39" s="127"/>
      <c r="W39" s="129"/>
    </row>
    <row r="40" spans="1:25" ht="110.4" customHeight="1">
      <c r="A40" s="1011" t="s">
        <v>921</v>
      </c>
      <c r="B40" s="106" t="s">
        <v>874</v>
      </c>
      <c r="C40" s="237"/>
      <c r="D40" s="908"/>
      <c r="E40" s="181"/>
      <c r="F40" s="5"/>
      <c r="G40" s="5"/>
      <c r="H40" s="5"/>
      <c r="I40" s="5"/>
      <c r="J40" s="5"/>
      <c r="K40" s="871"/>
      <c r="L40" s="796"/>
      <c r="M40" s="726"/>
      <c r="N40" s="731"/>
      <c r="O40" s="726"/>
      <c r="P40" s="726"/>
      <c r="Q40" s="957">
        <v>1</v>
      </c>
      <c r="U40" s="127"/>
      <c r="W40" s="129"/>
    </row>
    <row r="41" spans="1:25" ht="82.2" customHeight="1">
      <c r="A41" s="1011" t="s">
        <v>921</v>
      </c>
      <c r="B41" s="106" t="s">
        <v>875</v>
      </c>
      <c r="C41" s="237"/>
      <c r="D41" s="908"/>
      <c r="E41" s="181"/>
      <c r="F41" s="5"/>
      <c r="G41" s="5"/>
      <c r="H41" s="5"/>
      <c r="I41" s="5"/>
      <c r="J41" s="5"/>
      <c r="K41" s="871"/>
      <c r="L41" s="796"/>
      <c r="M41" s="726"/>
      <c r="N41" s="731"/>
      <c r="O41" s="726"/>
      <c r="P41" s="726"/>
      <c r="Q41" s="957">
        <v>1</v>
      </c>
      <c r="U41" s="127"/>
      <c r="W41" s="129"/>
    </row>
    <row r="42" spans="1:25" ht="108" customHeight="1">
      <c r="A42" s="1011" t="s">
        <v>921</v>
      </c>
      <c r="B42" s="106" t="s">
        <v>876</v>
      </c>
      <c r="C42" s="237"/>
      <c r="D42" s="908"/>
      <c r="E42" s="181"/>
      <c r="F42" s="5"/>
      <c r="G42" s="5"/>
      <c r="H42" s="5"/>
      <c r="I42" s="5"/>
      <c r="J42" s="5"/>
      <c r="K42" s="871"/>
      <c r="L42" s="796"/>
      <c r="M42" s="726"/>
      <c r="N42" s="731"/>
      <c r="O42" s="726"/>
      <c r="P42" s="726"/>
      <c r="Q42" s="957">
        <v>1</v>
      </c>
      <c r="U42" s="127"/>
      <c r="W42" s="129"/>
    </row>
    <row r="43" spans="1:25" ht="112.8" customHeight="1">
      <c r="A43" s="1011" t="s">
        <v>921</v>
      </c>
      <c r="B43" s="106" t="s">
        <v>877</v>
      </c>
      <c r="C43" s="237"/>
      <c r="D43" s="908"/>
      <c r="E43" s="181"/>
      <c r="F43" s="5"/>
      <c r="G43" s="5"/>
      <c r="H43" s="5"/>
      <c r="I43" s="5"/>
      <c r="J43" s="5"/>
      <c r="K43" s="871"/>
      <c r="L43" s="796"/>
      <c r="M43" s="726"/>
      <c r="N43" s="731"/>
      <c r="O43" s="726"/>
      <c r="P43" s="726"/>
      <c r="Q43" s="957">
        <v>1</v>
      </c>
      <c r="U43" s="127"/>
      <c r="W43" s="129"/>
    </row>
    <row r="44" spans="1:25" ht="85.2" customHeight="1">
      <c r="A44" s="1011" t="s">
        <v>921</v>
      </c>
      <c r="B44" s="106" t="s">
        <v>878</v>
      </c>
      <c r="C44" s="237"/>
      <c r="D44" s="908"/>
      <c r="E44" s="181"/>
      <c r="F44" s="5"/>
      <c r="G44" s="5"/>
      <c r="H44" s="5"/>
      <c r="I44" s="5"/>
      <c r="J44" s="5"/>
      <c r="K44" s="871"/>
      <c r="L44" s="796"/>
      <c r="M44" s="726"/>
      <c r="N44" s="731"/>
      <c r="O44" s="726"/>
      <c r="P44" s="726"/>
      <c r="Q44" s="957">
        <v>1</v>
      </c>
      <c r="U44" s="127"/>
      <c r="W44" s="129"/>
    </row>
    <row r="45" spans="1:25" ht="81" customHeight="1">
      <c r="A45" s="1011" t="s">
        <v>921</v>
      </c>
      <c r="B45" s="106" t="s">
        <v>879</v>
      </c>
      <c r="C45" s="237"/>
      <c r="D45" s="908"/>
      <c r="E45" s="181"/>
      <c r="F45" s="5"/>
      <c r="G45" s="5"/>
      <c r="H45" s="5"/>
      <c r="I45" s="5"/>
      <c r="J45" s="5"/>
      <c r="K45" s="871"/>
      <c r="L45" s="796"/>
      <c r="M45" s="726"/>
      <c r="N45" s="731"/>
      <c r="O45" s="726"/>
      <c r="P45" s="726"/>
      <c r="Q45" s="957">
        <v>1</v>
      </c>
      <c r="U45" s="127"/>
      <c r="W45" s="129"/>
    </row>
    <row r="46" spans="1:25" ht="52.2" customHeight="1">
      <c r="A46" s="1011" t="s">
        <v>921</v>
      </c>
      <c r="B46" s="937" t="s">
        <v>880</v>
      </c>
      <c r="C46" s="237"/>
      <c r="D46" s="908"/>
      <c r="E46" s="181"/>
      <c r="F46" s="5"/>
      <c r="G46" s="5"/>
      <c r="H46" s="5"/>
      <c r="I46" s="5"/>
      <c r="J46" s="5"/>
      <c r="K46" s="871"/>
      <c r="L46" s="796"/>
      <c r="M46" s="726"/>
      <c r="N46" s="731"/>
      <c r="O46" s="726"/>
      <c r="P46" s="726"/>
      <c r="Q46" s="957">
        <v>1</v>
      </c>
      <c r="U46" s="127"/>
      <c r="W46" s="129"/>
    </row>
    <row r="47" spans="1:25" ht="52.2" customHeight="1">
      <c r="A47" s="1011" t="s">
        <v>921</v>
      </c>
      <c r="B47" s="106" t="s">
        <v>881</v>
      </c>
      <c r="C47" s="237"/>
      <c r="D47" s="908"/>
      <c r="E47" s="181"/>
      <c r="F47" s="5"/>
      <c r="G47" s="5"/>
      <c r="H47" s="5"/>
      <c r="I47" s="5"/>
      <c r="J47" s="5"/>
      <c r="K47" s="871"/>
      <c r="L47" s="796"/>
      <c r="M47" s="726"/>
      <c r="N47" s="731"/>
      <c r="O47" s="726"/>
      <c r="P47" s="726"/>
      <c r="Q47" s="957">
        <v>1</v>
      </c>
      <c r="U47" s="127"/>
      <c r="W47" s="129"/>
    </row>
    <row r="48" spans="1:25" ht="54.6" customHeight="1">
      <c r="A48" s="1011" t="s">
        <v>921</v>
      </c>
      <c r="B48" s="106" t="s">
        <v>882</v>
      </c>
      <c r="C48" s="237"/>
      <c r="D48" s="908"/>
      <c r="E48" s="181"/>
      <c r="F48" s="5"/>
      <c r="G48" s="5"/>
      <c r="H48" s="5"/>
      <c r="I48" s="5"/>
      <c r="J48" s="5"/>
      <c r="K48" s="871"/>
      <c r="L48" s="796"/>
      <c r="M48" s="726"/>
      <c r="N48" s="731"/>
      <c r="O48" s="726"/>
      <c r="P48" s="726"/>
      <c r="Q48" s="957">
        <v>1</v>
      </c>
      <c r="U48" s="127"/>
      <c r="W48" s="129"/>
    </row>
    <row r="49" spans="1:25" ht="108.6" customHeight="1">
      <c r="A49" s="1011" t="s">
        <v>921</v>
      </c>
      <c r="B49" s="106" t="s">
        <v>883</v>
      </c>
      <c r="C49" s="237"/>
      <c r="D49" s="908"/>
      <c r="E49" s="181"/>
      <c r="F49" s="5"/>
      <c r="G49" s="5"/>
      <c r="H49" s="5"/>
      <c r="I49" s="5"/>
      <c r="J49" s="5"/>
      <c r="K49" s="871"/>
      <c r="L49" s="796"/>
      <c r="M49" s="726"/>
      <c r="N49" s="731"/>
      <c r="O49" s="726"/>
      <c r="P49" s="726"/>
      <c r="Q49" s="957">
        <v>1</v>
      </c>
      <c r="U49" s="127"/>
      <c r="W49" s="129"/>
    </row>
    <row r="50" spans="1:25" ht="79.8" customHeight="1">
      <c r="A50" s="1011" t="s">
        <v>921</v>
      </c>
      <c r="B50" s="106" t="s">
        <v>884</v>
      </c>
      <c r="C50" s="237"/>
      <c r="D50" s="908"/>
      <c r="E50" s="181"/>
      <c r="F50" s="5"/>
      <c r="G50" s="5"/>
      <c r="H50" s="5"/>
      <c r="I50" s="5"/>
      <c r="J50" s="5"/>
      <c r="K50" s="871"/>
      <c r="L50" s="796"/>
      <c r="M50" s="726"/>
      <c r="N50" s="731"/>
      <c r="O50" s="726"/>
      <c r="P50" s="726"/>
      <c r="Q50" s="957">
        <v>1</v>
      </c>
      <c r="U50" s="127"/>
      <c r="W50" s="129"/>
    </row>
    <row r="51" spans="1:25" ht="83.4" customHeight="1">
      <c r="A51" s="1011" t="s">
        <v>921</v>
      </c>
      <c r="B51" s="106" t="s">
        <v>885</v>
      </c>
      <c r="C51" s="237"/>
      <c r="D51" s="908"/>
      <c r="E51" s="181"/>
      <c r="F51" s="5"/>
      <c r="G51" s="5"/>
      <c r="H51" s="5"/>
      <c r="I51" s="5"/>
      <c r="J51" s="5"/>
      <c r="K51" s="871"/>
      <c r="L51" s="796"/>
      <c r="M51" s="726"/>
      <c r="N51" s="731"/>
      <c r="O51" s="726"/>
      <c r="P51" s="726"/>
      <c r="Q51" s="957">
        <v>1</v>
      </c>
      <c r="U51" s="127"/>
      <c r="W51" s="129"/>
    </row>
    <row r="52" spans="1:25" ht="29.25" customHeight="1">
      <c r="A52" s="1050" t="s">
        <v>118</v>
      </c>
      <c r="B52" s="1048"/>
      <c r="C52" s="123"/>
      <c r="D52" s="907"/>
      <c r="E52" s="124"/>
      <c r="F52" s="6"/>
      <c r="G52" s="6"/>
      <c r="H52" s="6"/>
      <c r="I52" s="6"/>
      <c r="J52" s="6"/>
      <c r="K52" s="708"/>
      <c r="L52" s="724"/>
      <c r="M52" s="724"/>
      <c r="N52" s="724"/>
      <c r="O52" s="724"/>
      <c r="P52" s="724"/>
      <c r="Q52" s="957">
        <v>1</v>
      </c>
    </row>
    <row r="53" spans="1:25" ht="29.25" customHeight="1">
      <c r="A53" s="121" t="s">
        <v>112</v>
      </c>
      <c r="B53" s="236"/>
      <c r="C53" s="237"/>
      <c r="D53" s="908"/>
      <c r="E53" s="181"/>
      <c r="F53" s="5"/>
      <c r="G53" s="5"/>
      <c r="H53" s="5"/>
      <c r="I53" s="5"/>
      <c r="J53" s="5"/>
      <c r="K53" s="709"/>
      <c r="L53" s="726"/>
      <c r="M53" s="726"/>
      <c r="N53" s="726"/>
      <c r="O53" s="726"/>
      <c r="P53" s="726"/>
      <c r="Q53" s="956">
        <v>1</v>
      </c>
      <c r="S53" s="654"/>
      <c r="T53" s="654">
        <f>SUM(T54:T64)</f>
        <v>0</v>
      </c>
      <c r="U53" s="654">
        <f t="shared" ref="U53:Y53" si="3">SUM(U54:U64)</f>
        <v>4</v>
      </c>
      <c r="V53" s="654">
        <f t="shared" si="3"/>
        <v>7</v>
      </c>
      <c r="W53" s="654">
        <f t="shared" si="3"/>
        <v>0</v>
      </c>
      <c r="X53" s="654">
        <f t="shared" si="3"/>
        <v>0</v>
      </c>
      <c r="Y53" s="654">
        <f t="shared" si="3"/>
        <v>11</v>
      </c>
    </row>
    <row r="54" spans="1:25" ht="102.75" customHeight="1">
      <c r="A54" s="121"/>
      <c r="B54" s="3" t="s">
        <v>441</v>
      </c>
      <c r="C54" s="3" t="s">
        <v>180</v>
      </c>
      <c r="D54" s="851" t="s">
        <v>181</v>
      </c>
      <c r="E54" s="273"/>
      <c r="F54" s="4"/>
      <c r="G54" s="4"/>
      <c r="H54" s="4"/>
      <c r="I54" s="4"/>
      <c r="J54" s="273" t="s">
        <v>609</v>
      </c>
      <c r="K54" s="740" t="s">
        <v>757</v>
      </c>
      <c r="L54" s="650"/>
      <c r="M54" s="741"/>
      <c r="N54" s="737" t="s">
        <v>128</v>
      </c>
      <c r="O54" s="730"/>
      <c r="P54" s="730"/>
      <c r="Q54" s="133" t="s">
        <v>4</v>
      </c>
      <c r="T54" s="437">
        <v>0</v>
      </c>
      <c r="U54" s="134"/>
      <c r="V54" s="437">
        <v>1</v>
      </c>
      <c r="Y54" s="102">
        <v>1</v>
      </c>
    </row>
    <row r="55" spans="1:25" ht="126" customHeight="1">
      <c r="A55" s="7"/>
      <c r="B55" s="60" t="s">
        <v>408</v>
      </c>
      <c r="C55" s="60" t="s">
        <v>497</v>
      </c>
      <c r="D55" s="894" t="s">
        <v>182</v>
      </c>
      <c r="E55" s="4"/>
      <c r="F55" s="4"/>
      <c r="G55" s="4"/>
      <c r="H55" s="4"/>
      <c r="I55" s="4"/>
      <c r="J55" s="4" t="s">
        <v>610</v>
      </c>
      <c r="K55" s="212" t="s">
        <v>758</v>
      </c>
      <c r="L55" s="730"/>
      <c r="M55" s="730"/>
      <c r="N55" s="737" t="s">
        <v>128</v>
      </c>
      <c r="O55" s="730"/>
      <c r="P55" s="730"/>
      <c r="Q55" s="133" t="s">
        <v>4</v>
      </c>
      <c r="T55" s="437">
        <v>0</v>
      </c>
      <c r="U55" s="134"/>
      <c r="V55" s="437">
        <v>1</v>
      </c>
      <c r="Y55" s="102">
        <v>1</v>
      </c>
    </row>
    <row r="56" spans="1:25" ht="125.4" customHeight="1">
      <c r="A56" s="121"/>
      <c r="B56" s="118" t="s">
        <v>408</v>
      </c>
      <c r="C56" s="60" t="s">
        <v>497</v>
      </c>
      <c r="D56" s="894" t="s">
        <v>182</v>
      </c>
      <c r="E56" s="5"/>
      <c r="F56" s="5"/>
      <c r="G56" s="5"/>
      <c r="H56" s="5"/>
      <c r="I56" s="5"/>
      <c r="J56" s="5"/>
      <c r="K56" s="709" t="s">
        <v>759</v>
      </c>
      <c r="L56" s="726"/>
      <c r="M56" s="726"/>
      <c r="N56" s="737" t="s">
        <v>128</v>
      </c>
      <c r="O56" s="726"/>
      <c r="P56" s="726"/>
      <c r="Q56" s="133" t="s">
        <v>4</v>
      </c>
      <c r="U56" s="134"/>
      <c r="V56" s="437">
        <v>1</v>
      </c>
      <c r="Y56" s="102">
        <v>1</v>
      </c>
    </row>
    <row r="57" spans="1:25" ht="117.6" customHeight="1">
      <c r="A57" s="121"/>
      <c r="B57" s="118" t="s">
        <v>408</v>
      </c>
      <c r="C57" s="60"/>
      <c r="D57" s="894"/>
      <c r="E57" s="6"/>
      <c r="F57" s="6"/>
      <c r="G57" s="6"/>
      <c r="H57" s="6"/>
      <c r="I57" s="6"/>
      <c r="J57" s="6"/>
      <c r="K57" s="708" t="s">
        <v>760</v>
      </c>
      <c r="L57" s="724"/>
      <c r="M57" s="724"/>
      <c r="N57" s="737" t="s">
        <v>128</v>
      </c>
      <c r="O57" s="724"/>
      <c r="P57" s="724"/>
      <c r="Q57" s="133" t="s">
        <v>4</v>
      </c>
      <c r="U57" s="134"/>
      <c r="V57" s="437">
        <v>1</v>
      </c>
      <c r="Y57" s="102">
        <v>1</v>
      </c>
    </row>
    <row r="58" spans="1:25" ht="135.6" customHeight="1">
      <c r="A58" s="121"/>
      <c r="B58" s="78" t="s">
        <v>409</v>
      </c>
      <c r="C58" s="17" t="s">
        <v>183</v>
      </c>
      <c r="D58" s="902" t="s">
        <v>184</v>
      </c>
      <c r="E58" s="4"/>
      <c r="F58" s="18"/>
      <c r="G58" s="18"/>
      <c r="H58" s="18"/>
      <c r="I58" s="18"/>
      <c r="J58" s="18" t="s">
        <v>64</v>
      </c>
      <c r="K58" s="168" t="s">
        <v>761</v>
      </c>
      <c r="L58" s="742"/>
      <c r="M58" s="729"/>
      <c r="N58" s="737" t="s">
        <v>128</v>
      </c>
      <c r="O58" s="729"/>
      <c r="P58" s="729"/>
      <c r="Q58" s="133" t="s">
        <v>4</v>
      </c>
      <c r="T58" s="437">
        <v>0</v>
      </c>
      <c r="U58" s="134"/>
      <c r="V58" s="437">
        <v>1</v>
      </c>
      <c r="Y58" s="102">
        <v>1</v>
      </c>
    </row>
    <row r="59" spans="1:25" ht="68.400000000000006" customHeight="1">
      <c r="A59" s="121"/>
      <c r="B59" s="44" t="s">
        <v>410</v>
      </c>
      <c r="C59" s="106" t="s">
        <v>183</v>
      </c>
      <c r="D59" s="894" t="s">
        <v>44</v>
      </c>
      <c r="E59" s="18"/>
      <c r="F59" s="18"/>
      <c r="G59" s="18"/>
      <c r="H59" s="18"/>
      <c r="I59" s="18"/>
      <c r="J59" s="18" t="s">
        <v>67</v>
      </c>
      <c r="K59" s="168" t="s">
        <v>67</v>
      </c>
      <c r="L59" s="637"/>
      <c r="M59" s="729"/>
      <c r="N59" s="650" t="s">
        <v>128</v>
      </c>
      <c r="O59" s="729"/>
      <c r="P59" s="729"/>
      <c r="Q59" s="133" t="s">
        <v>4</v>
      </c>
      <c r="U59" s="134"/>
      <c r="V59" s="437">
        <v>1</v>
      </c>
      <c r="Y59" s="102">
        <v>1</v>
      </c>
    </row>
    <row r="60" spans="1:25" ht="49.8" customHeight="1">
      <c r="A60" s="59"/>
      <c r="B60" s="78" t="s">
        <v>849</v>
      </c>
      <c r="C60" s="17" t="s">
        <v>183</v>
      </c>
      <c r="D60" s="902" t="s">
        <v>69</v>
      </c>
      <c r="E60" s="4"/>
      <c r="F60" s="4"/>
      <c r="G60" s="4"/>
      <c r="H60" s="4"/>
      <c r="I60" s="4"/>
      <c r="J60" s="4" t="s">
        <v>44</v>
      </c>
      <c r="K60" s="212" t="s">
        <v>69</v>
      </c>
      <c r="L60" s="738"/>
      <c r="M60" s="742" t="s">
        <v>128</v>
      </c>
      <c r="N60" s="743"/>
      <c r="O60" s="730"/>
      <c r="P60" s="730"/>
      <c r="Q60" s="133" t="s">
        <v>4</v>
      </c>
      <c r="T60" s="437">
        <v>0</v>
      </c>
      <c r="U60" s="134">
        <v>1</v>
      </c>
      <c r="Y60" s="102">
        <v>1</v>
      </c>
    </row>
    <row r="61" spans="1:25" ht="96" customHeight="1">
      <c r="A61" s="120"/>
      <c r="B61" s="78" t="s">
        <v>412</v>
      </c>
      <c r="C61" s="17" t="s">
        <v>185</v>
      </c>
      <c r="D61" s="902" t="s">
        <v>44</v>
      </c>
      <c r="E61" s="4"/>
      <c r="F61" s="4"/>
      <c r="G61" s="4"/>
      <c r="H61" s="4"/>
      <c r="I61" s="4"/>
      <c r="J61" s="4" t="s">
        <v>64</v>
      </c>
      <c r="K61" s="212" t="s">
        <v>44</v>
      </c>
      <c r="L61" s="738"/>
      <c r="M61" s="742" t="s">
        <v>128</v>
      </c>
      <c r="N61" s="729"/>
      <c r="O61" s="730"/>
      <c r="P61" s="730"/>
      <c r="Q61" s="133" t="s">
        <v>4</v>
      </c>
      <c r="T61" s="437">
        <v>0</v>
      </c>
      <c r="U61" s="134">
        <v>1</v>
      </c>
      <c r="Y61" s="102">
        <v>1</v>
      </c>
    </row>
    <row r="62" spans="1:25" ht="205.2" customHeight="1">
      <c r="A62" s="719"/>
      <c r="B62" s="618" t="s">
        <v>747</v>
      </c>
      <c r="C62" s="625" t="s">
        <v>748</v>
      </c>
      <c r="D62" s="902" t="s">
        <v>830</v>
      </c>
      <c r="E62" s="850"/>
      <c r="F62" s="4"/>
      <c r="G62" s="4"/>
      <c r="H62" s="4"/>
      <c r="I62" s="4"/>
      <c r="J62" s="620" t="s">
        <v>65</v>
      </c>
      <c r="K62" s="212">
        <v>4.26</v>
      </c>
      <c r="L62" s="744"/>
      <c r="M62" s="742" t="s">
        <v>128</v>
      </c>
      <c r="N62" s="738"/>
      <c r="O62" s="745"/>
      <c r="P62" s="746">
        <v>991675</v>
      </c>
      <c r="Q62" s="703" t="s">
        <v>5</v>
      </c>
      <c r="T62" s="437">
        <v>0</v>
      </c>
      <c r="U62" s="134">
        <v>1</v>
      </c>
      <c r="V62" s="437">
        <v>0</v>
      </c>
      <c r="Y62" s="102">
        <v>1</v>
      </c>
    </row>
    <row r="63" spans="1:25" ht="164.4" customHeight="1">
      <c r="A63" s="59"/>
      <c r="B63" s="823" t="s">
        <v>611</v>
      </c>
      <c r="C63" s="167" t="s">
        <v>667</v>
      </c>
      <c r="D63" s="923" t="s">
        <v>699</v>
      </c>
      <c r="E63" s="487"/>
      <c r="F63" s="167"/>
      <c r="G63" s="18"/>
      <c r="H63" s="18"/>
      <c r="I63" s="18"/>
      <c r="J63" s="18" t="s">
        <v>64</v>
      </c>
      <c r="K63" s="168" t="s">
        <v>699</v>
      </c>
      <c r="L63" s="729"/>
      <c r="M63" s="732" t="s">
        <v>128</v>
      </c>
      <c r="N63" s="729"/>
      <c r="O63" s="729"/>
      <c r="P63" s="746">
        <v>26589</v>
      </c>
      <c r="Q63" s="844" t="s">
        <v>5</v>
      </c>
      <c r="T63" s="437">
        <v>0</v>
      </c>
      <c r="U63" s="134">
        <v>1</v>
      </c>
      <c r="Y63" s="102">
        <v>1</v>
      </c>
    </row>
    <row r="64" spans="1:25" ht="105" customHeight="1">
      <c r="A64" s="120"/>
      <c r="B64" s="44" t="s">
        <v>367</v>
      </c>
      <c r="C64" s="44" t="s">
        <v>368</v>
      </c>
      <c r="D64" s="894" t="s">
        <v>30</v>
      </c>
      <c r="E64" s="47"/>
      <c r="F64" s="18"/>
      <c r="G64" s="18"/>
      <c r="H64" s="18"/>
      <c r="I64" s="508"/>
      <c r="J64" s="620" t="s">
        <v>65</v>
      </c>
      <c r="K64" s="212" t="s">
        <v>35</v>
      </c>
      <c r="L64" s="637"/>
      <c r="M64" s="726"/>
      <c r="N64" s="650" t="s">
        <v>128</v>
      </c>
      <c r="O64" s="726"/>
      <c r="P64" s="747">
        <v>300000</v>
      </c>
      <c r="Q64" s="844" t="s">
        <v>5</v>
      </c>
      <c r="T64" s="437">
        <v>0</v>
      </c>
      <c r="U64" s="135"/>
      <c r="V64" s="437">
        <v>1</v>
      </c>
      <c r="W64" s="129"/>
      <c r="Y64" s="102">
        <v>1</v>
      </c>
    </row>
    <row r="65" spans="1:25" ht="105" customHeight="1">
      <c r="A65" s="1011" t="s">
        <v>921</v>
      </c>
      <c r="B65" s="17" t="s">
        <v>886</v>
      </c>
      <c r="C65" s="866"/>
      <c r="D65" s="893"/>
      <c r="E65" s="253"/>
      <c r="F65" s="235"/>
      <c r="G65" s="4"/>
      <c r="H65" s="4"/>
      <c r="I65" s="720"/>
      <c r="J65" s="251"/>
      <c r="K65" s="739"/>
      <c r="L65" s="637"/>
      <c r="M65" s="726"/>
      <c r="N65" s="796"/>
      <c r="O65" s="726"/>
      <c r="P65" s="747"/>
      <c r="Q65" s="965">
        <v>1</v>
      </c>
      <c r="U65" s="135"/>
      <c r="W65" s="129"/>
    </row>
    <row r="66" spans="1:25" ht="105" customHeight="1">
      <c r="A66" s="1011" t="s">
        <v>921</v>
      </c>
      <c r="B66" s="106" t="s">
        <v>887</v>
      </c>
      <c r="C66" s="866"/>
      <c r="D66" s="893"/>
      <c r="E66" s="253"/>
      <c r="F66" s="235"/>
      <c r="G66" s="5"/>
      <c r="H66" s="5"/>
      <c r="I66" s="272"/>
      <c r="J66" s="251"/>
      <c r="K66" s="739"/>
      <c r="L66" s="637"/>
      <c r="M66" s="726"/>
      <c r="N66" s="796"/>
      <c r="O66" s="726"/>
      <c r="P66" s="747"/>
      <c r="Q66" s="965">
        <v>1</v>
      </c>
      <c r="U66" s="135"/>
      <c r="W66" s="129"/>
    </row>
    <row r="67" spans="1:25" ht="26.25" customHeight="1">
      <c r="A67" s="48" t="s">
        <v>369</v>
      </c>
      <c r="B67" s="49"/>
      <c r="C67" s="118"/>
      <c r="D67" s="893"/>
      <c r="E67" s="235"/>
      <c r="F67" s="235"/>
      <c r="G67" s="6"/>
      <c r="H67" s="6"/>
      <c r="I67" s="88"/>
      <c r="J67" s="235"/>
      <c r="K67" s="733"/>
      <c r="L67" s="724"/>
      <c r="M67" s="724"/>
      <c r="N67" s="724"/>
      <c r="O67" s="724"/>
      <c r="P67" s="724"/>
      <c r="Q67" s="957">
        <v>1</v>
      </c>
      <c r="S67" s="654"/>
      <c r="T67" s="654">
        <f>SUM(T68)</f>
        <v>0</v>
      </c>
      <c r="U67" s="654">
        <f t="shared" ref="U67:Y67" si="4">SUM(U68)</f>
        <v>1</v>
      </c>
      <c r="V67" s="654">
        <f t="shared" si="4"/>
        <v>0</v>
      </c>
      <c r="W67" s="654">
        <f t="shared" si="4"/>
        <v>0</v>
      </c>
      <c r="X67" s="654">
        <f t="shared" si="4"/>
        <v>0</v>
      </c>
      <c r="Y67" s="654">
        <f t="shared" si="4"/>
        <v>1</v>
      </c>
    </row>
    <row r="68" spans="1:25" ht="100.2" customHeight="1">
      <c r="A68" s="178"/>
      <c r="B68" s="618" t="s">
        <v>505</v>
      </c>
      <c r="C68" s="618" t="s">
        <v>370</v>
      </c>
      <c r="D68" s="404" t="s">
        <v>371</v>
      </c>
      <c r="E68" s="847"/>
      <c r="F68" s="4"/>
      <c r="G68" s="4"/>
      <c r="H68" s="4"/>
      <c r="I68" s="720"/>
      <c r="J68" s="615" t="s">
        <v>64</v>
      </c>
      <c r="K68" s="210" t="s">
        <v>30</v>
      </c>
      <c r="L68" s="748"/>
      <c r="M68" s="650" t="s">
        <v>128</v>
      </c>
      <c r="N68" s="730"/>
      <c r="O68" s="730"/>
      <c r="P68" s="749">
        <v>100000</v>
      </c>
      <c r="Q68" s="844" t="s">
        <v>5</v>
      </c>
      <c r="U68" s="135">
        <v>1</v>
      </c>
      <c r="V68" s="437">
        <v>0</v>
      </c>
      <c r="W68" s="136"/>
      <c r="Y68" s="102">
        <v>1</v>
      </c>
    </row>
    <row r="69" spans="1:25" ht="100.2" customHeight="1">
      <c r="A69" s="1012" t="s">
        <v>921</v>
      </c>
      <c r="B69" s="106" t="s">
        <v>888</v>
      </c>
      <c r="C69" s="38"/>
      <c r="D69" s="1013"/>
      <c r="E69" s="397"/>
      <c r="F69" s="1014"/>
      <c r="G69" s="18"/>
      <c r="H69" s="18"/>
      <c r="I69" s="272"/>
      <c r="J69" s="396"/>
      <c r="K69" s="757"/>
      <c r="L69" s="753"/>
      <c r="M69" s="796"/>
      <c r="N69" s="726"/>
      <c r="O69" s="726"/>
      <c r="P69" s="747"/>
      <c r="Q69" s="963">
        <v>1</v>
      </c>
      <c r="U69" s="135"/>
      <c r="W69" s="136"/>
    </row>
    <row r="70" spans="1:25" ht="37.799999999999997" customHeight="1">
      <c r="A70" s="430" t="s">
        <v>120</v>
      </c>
      <c r="B70" s="750"/>
      <c r="C70" s="750"/>
      <c r="D70" s="909"/>
      <c r="E70" s="725"/>
      <c r="F70" s="725"/>
      <c r="G70" s="871"/>
      <c r="H70" s="747"/>
      <c r="I70" s="708"/>
      <c r="J70" s="725"/>
      <c r="K70" s="708"/>
      <c r="L70" s="724"/>
      <c r="M70" s="724"/>
      <c r="N70" s="724"/>
      <c r="O70" s="724"/>
      <c r="P70" s="724"/>
      <c r="Q70" s="955">
        <v>1</v>
      </c>
      <c r="S70" s="654"/>
      <c r="T70" s="654">
        <f t="shared" ref="T70:Y70" si="5">SUM(T71:T74)</f>
        <v>1</v>
      </c>
      <c r="U70" s="654">
        <f t="shared" si="5"/>
        <v>0</v>
      </c>
      <c r="V70" s="654">
        <f t="shared" si="5"/>
        <v>3</v>
      </c>
      <c r="W70" s="654">
        <f t="shared" si="5"/>
        <v>0</v>
      </c>
      <c r="X70" s="654">
        <f t="shared" si="5"/>
        <v>0</v>
      </c>
      <c r="Y70" s="654">
        <f t="shared" si="5"/>
        <v>4</v>
      </c>
    </row>
    <row r="71" spans="1:25" ht="118.8" customHeight="1">
      <c r="A71" s="649"/>
      <c r="B71" s="277" t="s">
        <v>372</v>
      </c>
      <c r="C71" s="366" t="s">
        <v>373</v>
      </c>
      <c r="D71" s="404" t="s">
        <v>37</v>
      </c>
      <c r="E71" s="210"/>
      <c r="F71" s="210"/>
      <c r="G71" s="210"/>
      <c r="H71" s="210"/>
      <c r="I71" s="373"/>
      <c r="J71" s="210" t="s">
        <v>35</v>
      </c>
      <c r="K71" s="210" t="s">
        <v>745</v>
      </c>
      <c r="L71" s="741"/>
      <c r="M71" s="741"/>
      <c r="N71" s="650" t="s">
        <v>128</v>
      </c>
      <c r="O71" s="749">
        <v>1208700</v>
      </c>
      <c r="P71" s="752">
        <v>1107275</v>
      </c>
      <c r="Q71" s="647" t="s">
        <v>5</v>
      </c>
      <c r="T71" s="437">
        <v>0</v>
      </c>
      <c r="U71" s="135"/>
      <c r="V71" s="437">
        <v>1</v>
      </c>
      <c r="W71" s="136"/>
      <c r="Y71" s="102">
        <v>1</v>
      </c>
    </row>
    <row r="72" spans="1:25" ht="97.8" customHeight="1">
      <c r="A72" s="649"/>
      <c r="B72" s="366" t="s">
        <v>372</v>
      </c>
      <c r="C72" s="366" t="s">
        <v>365</v>
      </c>
      <c r="D72" s="404" t="s">
        <v>30</v>
      </c>
      <c r="E72" s="210"/>
      <c r="F72" s="210"/>
      <c r="G72" s="210"/>
      <c r="H72" s="210"/>
      <c r="I72" s="210"/>
      <c r="J72" s="210" t="s">
        <v>612</v>
      </c>
      <c r="K72" s="210" t="s">
        <v>612</v>
      </c>
      <c r="L72" s="741"/>
      <c r="M72" s="741"/>
      <c r="N72" s="650" t="s">
        <v>128</v>
      </c>
      <c r="O72" s="741"/>
      <c r="P72" s="741"/>
      <c r="Q72" s="844" t="s">
        <v>5</v>
      </c>
      <c r="U72" s="135"/>
      <c r="V72" s="437">
        <v>1</v>
      </c>
      <c r="Y72" s="102">
        <v>1</v>
      </c>
    </row>
    <row r="73" spans="1:25" ht="114" customHeight="1">
      <c r="A73" s="753"/>
      <c r="B73" s="754" t="s">
        <v>614</v>
      </c>
      <c r="C73" s="200" t="s">
        <v>615</v>
      </c>
      <c r="D73" s="880" t="s">
        <v>616</v>
      </c>
      <c r="E73" s="210"/>
      <c r="F73" s="210"/>
      <c r="G73" s="210"/>
      <c r="H73" s="210"/>
      <c r="I73" s="755"/>
      <c r="J73" s="169" t="s">
        <v>616</v>
      </c>
      <c r="K73" s="169" t="s">
        <v>746</v>
      </c>
      <c r="L73" s="738"/>
      <c r="M73" s="738"/>
      <c r="N73" s="742" t="s">
        <v>128</v>
      </c>
      <c r="O73" s="738"/>
      <c r="P73" s="756">
        <v>14846.25</v>
      </c>
      <c r="Q73" s="844" t="s">
        <v>5</v>
      </c>
      <c r="T73" s="437">
        <v>0</v>
      </c>
      <c r="U73" s="135"/>
      <c r="V73" s="437">
        <v>1</v>
      </c>
      <c r="Y73" s="102">
        <v>1</v>
      </c>
    </row>
    <row r="74" spans="1:25" ht="96.6" customHeight="1">
      <c r="A74" s="741"/>
      <c r="B74" s="754" t="s">
        <v>617</v>
      </c>
      <c r="C74" s="366" t="s">
        <v>365</v>
      </c>
      <c r="D74" s="404" t="s">
        <v>677</v>
      </c>
      <c r="E74" s="210"/>
      <c r="F74" s="210"/>
      <c r="G74" s="210"/>
      <c r="H74" s="210"/>
      <c r="I74" s="210"/>
      <c r="J74" s="210" t="s">
        <v>30</v>
      </c>
      <c r="K74" s="210" t="s">
        <v>30</v>
      </c>
      <c r="L74" s="742" t="s">
        <v>128</v>
      </c>
      <c r="M74" s="109"/>
      <c r="N74" s="738"/>
      <c r="O74" s="738"/>
      <c r="P74" s="738"/>
      <c r="Q74" s="38" t="s">
        <v>5</v>
      </c>
      <c r="T74" s="437">
        <v>1</v>
      </c>
      <c r="U74" s="135">
        <v>0</v>
      </c>
      <c r="V74" s="437">
        <v>0</v>
      </c>
      <c r="Y74" s="102">
        <v>1</v>
      </c>
    </row>
    <row r="75" spans="1:25" ht="85.2" customHeight="1">
      <c r="A75" s="1012" t="s">
        <v>921</v>
      </c>
      <c r="B75" s="106" t="s">
        <v>889</v>
      </c>
      <c r="C75" s="1015"/>
      <c r="D75" s="986"/>
      <c r="E75" s="987"/>
      <c r="F75" s="169"/>
      <c r="G75" s="169"/>
      <c r="H75" s="169"/>
      <c r="I75" s="169"/>
      <c r="J75" s="757"/>
      <c r="K75" s="757"/>
      <c r="L75" s="791"/>
      <c r="M75" s="109"/>
      <c r="N75" s="743"/>
      <c r="O75" s="743"/>
      <c r="P75" s="743"/>
      <c r="Q75" s="963">
        <v>1</v>
      </c>
      <c r="U75" s="135"/>
    </row>
    <row r="76" spans="1:25" ht="61.8" customHeight="1">
      <c r="A76" s="1012" t="s">
        <v>921</v>
      </c>
      <c r="B76" s="17" t="s">
        <v>890</v>
      </c>
      <c r="C76" s="981"/>
      <c r="D76" s="982"/>
      <c r="E76" s="983"/>
      <c r="F76" s="757"/>
      <c r="G76" s="757"/>
      <c r="H76" s="757"/>
      <c r="I76" s="757"/>
      <c r="J76" s="757"/>
      <c r="K76" s="757"/>
      <c r="L76" s="791"/>
      <c r="M76" s="109"/>
      <c r="N76" s="743"/>
      <c r="O76" s="743"/>
      <c r="P76" s="743"/>
      <c r="Q76" s="963">
        <v>1</v>
      </c>
      <c r="U76" s="135"/>
    </row>
    <row r="77" spans="1:25" ht="31.2" customHeight="1">
      <c r="A77" s="1083" t="s">
        <v>89</v>
      </c>
      <c r="B77" s="1084"/>
      <c r="C77" s="1084"/>
      <c r="D77" s="907"/>
      <c r="E77" s="723"/>
      <c r="F77" s="708"/>
      <c r="G77" s="708"/>
      <c r="H77" s="708"/>
      <c r="I77" s="708"/>
      <c r="J77" s="708"/>
      <c r="K77" s="708"/>
      <c r="L77" s="724"/>
      <c r="M77" s="724"/>
      <c r="N77" s="724"/>
      <c r="O77" s="724"/>
      <c r="P77" s="724"/>
      <c r="Q77" s="955">
        <v>1</v>
      </c>
      <c r="T77" s="654">
        <f>SUM(T79:T86)</f>
        <v>1</v>
      </c>
      <c r="U77" s="654">
        <f t="shared" ref="U77:Y77" si="6">SUM(U79:U86)</f>
        <v>2</v>
      </c>
      <c r="V77" s="654">
        <f t="shared" si="6"/>
        <v>3</v>
      </c>
      <c r="W77" s="654">
        <f t="shared" si="6"/>
        <v>2</v>
      </c>
      <c r="X77" s="654">
        <f t="shared" si="6"/>
        <v>0</v>
      </c>
      <c r="Y77" s="654">
        <f t="shared" si="6"/>
        <v>8</v>
      </c>
    </row>
    <row r="78" spans="1:25" ht="31.2" customHeight="1">
      <c r="A78" s="430" t="s">
        <v>111</v>
      </c>
      <c r="B78" s="758"/>
      <c r="C78" s="759"/>
      <c r="D78" s="908"/>
      <c r="E78" s="725"/>
      <c r="F78" s="725"/>
      <c r="G78" s="709"/>
      <c r="H78" s="709"/>
      <c r="I78" s="709"/>
      <c r="J78" s="709"/>
      <c r="K78" s="709"/>
      <c r="L78" s="726"/>
      <c r="M78" s="726"/>
      <c r="N78" s="726"/>
      <c r="O78" s="726"/>
      <c r="P78" s="726"/>
      <c r="Q78" s="956">
        <v>1</v>
      </c>
    </row>
    <row r="79" spans="1:25" ht="57.6" customHeight="1">
      <c r="A79" s="474"/>
      <c r="B79" s="204" t="s">
        <v>231</v>
      </c>
      <c r="C79" s="204" t="s">
        <v>139</v>
      </c>
      <c r="D79" s="902" t="s">
        <v>30</v>
      </c>
      <c r="E79" s="858"/>
      <c r="F79" s="212"/>
      <c r="G79" s="212"/>
      <c r="H79" s="212"/>
      <c r="I79" s="212"/>
      <c r="J79" s="212" t="s">
        <v>619</v>
      </c>
      <c r="K79" s="212" t="s">
        <v>619</v>
      </c>
      <c r="L79" s="730"/>
      <c r="M79" s="730"/>
      <c r="N79" s="650" t="s">
        <v>128</v>
      </c>
      <c r="O79" s="730"/>
      <c r="P79" s="760">
        <v>500</v>
      </c>
      <c r="Q79" s="3" t="s">
        <v>9</v>
      </c>
      <c r="T79" s="437">
        <v>0</v>
      </c>
      <c r="U79" s="137"/>
      <c r="V79" s="437">
        <v>1</v>
      </c>
      <c r="Y79" s="102">
        <v>1</v>
      </c>
    </row>
    <row r="80" spans="1:25" ht="80.25" customHeight="1">
      <c r="A80" s="207"/>
      <c r="B80" s="482" t="s">
        <v>232</v>
      </c>
      <c r="C80" s="482" t="s">
        <v>233</v>
      </c>
      <c r="D80" s="894" t="s">
        <v>30</v>
      </c>
      <c r="E80" s="168"/>
      <c r="F80" s="168"/>
      <c r="G80" s="168"/>
      <c r="H80" s="168"/>
      <c r="I80" s="481"/>
      <c r="J80" s="168" t="s">
        <v>65</v>
      </c>
      <c r="K80" s="212" t="s">
        <v>797</v>
      </c>
      <c r="L80" s="637"/>
      <c r="M80" s="729"/>
      <c r="N80" s="650" t="s">
        <v>128</v>
      </c>
      <c r="O80" s="729"/>
      <c r="P80" s="761">
        <v>5600</v>
      </c>
      <c r="Q80" s="3" t="s">
        <v>9</v>
      </c>
      <c r="T80" s="437">
        <v>0</v>
      </c>
      <c r="U80" s="137"/>
      <c r="V80" s="437">
        <v>1</v>
      </c>
      <c r="Y80" s="102">
        <v>1</v>
      </c>
    </row>
    <row r="81" spans="1:25" ht="73.5" customHeight="1">
      <c r="A81" s="207"/>
      <c r="B81" s="204" t="s">
        <v>234</v>
      </c>
      <c r="C81" s="482" t="s">
        <v>139</v>
      </c>
      <c r="D81" s="894" t="s">
        <v>30</v>
      </c>
      <c r="E81" s="168"/>
      <c r="F81" s="168"/>
      <c r="G81" s="168"/>
      <c r="H81" s="168"/>
      <c r="I81" s="481"/>
      <c r="J81" s="168" t="s">
        <v>30</v>
      </c>
      <c r="K81" s="168" t="s">
        <v>30</v>
      </c>
      <c r="L81" s="738"/>
      <c r="M81" s="742" t="s">
        <v>128</v>
      </c>
      <c r="N81" s="738"/>
      <c r="O81" s="729"/>
      <c r="P81" s="761">
        <v>31270</v>
      </c>
      <c r="Q81" s="3" t="s">
        <v>9</v>
      </c>
      <c r="T81" s="437">
        <v>0</v>
      </c>
      <c r="U81" s="137">
        <v>1</v>
      </c>
      <c r="V81" s="437">
        <v>0</v>
      </c>
      <c r="Y81" s="102">
        <v>1</v>
      </c>
    </row>
    <row r="82" spans="1:25" ht="56.4" customHeight="1">
      <c r="A82" s="430"/>
      <c r="B82" s="762" t="s">
        <v>235</v>
      </c>
      <c r="C82" s="482" t="s">
        <v>236</v>
      </c>
      <c r="D82" s="894">
        <v>3.51</v>
      </c>
      <c r="E82" s="168"/>
      <c r="F82" s="168"/>
      <c r="G82" s="168"/>
      <c r="H82" s="168"/>
      <c r="I82" s="168"/>
      <c r="J82" s="168" t="s">
        <v>64</v>
      </c>
      <c r="K82" s="212">
        <v>4.82</v>
      </c>
      <c r="L82" s="637"/>
      <c r="M82" s="729"/>
      <c r="N82" s="650" t="s">
        <v>128</v>
      </c>
      <c r="O82" s="637"/>
      <c r="P82" s="729"/>
      <c r="Q82" s="3" t="s">
        <v>9</v>
      </c>
      <c r="T82" s="437">
        <v>0</v>
      </c>
      <c r="U82" s="137"/>
      <c r="V82" s="437">
        <v>1</v>
      </c>
      <c r="Y82" s="102">
        <v>1</v>
      </c>
    </row>
    <row r="83" spans="1:25" ht="75.599999999999994" customHeight="1">
      <c r="A83" s="480"/>
      <c r="B83" s="482" t="s">
        <v>276</v>
      </c>
      <c r="C83" s="482" t="s">
        <v>414</v>
      </c>
      <c r="D83" s="894" t="s">
        <v>78</v>
      </c>
      <c r="E83" s="168"/>
      <c r="F83" s="168"/>
      <c r="G83" s="168"/>
      <c r="H83" s="738"/>
      <c r="I83" s="481"/>
      <c r="J83" s="168" t="s">
        <v>620</v>
      </c>
      <c r="K83" s="168" t="s">
        <v>620</v>
      </c>
      <c r="L83" s="742" t="s">
        <v>128</v>
      </c>
      <c r="M83" s="729"/>
      <c r="N83" s="729"/>
      <c r="O83" s="729"/>
      <c r="P83" s="729"/>
      <c r="Q83" s="60" t="s">
        <v>14</v>
      </c>
      <c r="T83" s="437">
        <v>1</v>
      </c>
      <c r="U83" s="137"/>
      <c r="Y83" s="102">
        <v>1</v>
      </c>
    </row>
    <row r="84" spans="1:25" ht="91.2" customHeight="1">
      <c r="A84" s="924"/>
      <c r="B84" s="204" t="s">
        <v>277</v>
      </c>
      <c r="C84" s="204" t="s">
        <v>414</v>
      </c>
      <c r="D84" s="902" t="s">
        <v>78</v>
      </c>
      <c r="E84" s="858"/>
      <c r="F84" s="212"/>
      <c r="G84" s="212"/>
      <c r="H84" s="741"/>
      <c r="I84" s="749">
        <v>25000</v>
      </c>
      <c r="J84" s="212" t="s">
        <v>64</v>
      </c>
      <c r="K84" s="212" t="s">
        <v>772</v>
      </c>
      <c r="L84" s="650" t="s">
        <v>128</v>
      </c>
      <c r="M84" s="730"/>
      <c r="N84" s="730"/>
      <c r="O84" s="730"/>
      <c r="P84" s="730"/>
      <c r="Q84" s="118" t="s">
        <v>14</v>
      </c>
      <c r="T84" s="437">
        <v>0</v>
      </c>
      <c r="U84" s="137"/>
      <c r="V84" s="437">
        <v>0</v>
      </c>
      <c r="W84" s="102">
        <v>1</v>
      </c>
      <c r="Y84" s="102">
        <v>1</v>
      </c>
    </row>
    <row r="85" spans="1:25" ht="57.6" customHeight="1">
      <c r="A85" s="480"/>
      <c r="B85" s="366" t="s">
        <v>506</v>
      </c>
      <c r="C85" s="763" t="s">
        <v>207</v>
      </c>
      <c r="D85" s="902" t="s">
        <v>38</v>
      </c>
      <c r="E85" s="858"/>
      <c r="F85" s="212"/>
      <c r="G85" s="212"/>
      <c r="H85" s="741"/>
      <c r="I85" s="749">
        <v>80000</v>
      </c>
      <c r="J85" s="212" t="s">
        <v>65</v>
      </c>
      <c r="K85" s="212" t="s">
        <v>803</v>
      </c>
      <c r="L85" s="650" t="s">
        <v>128</v>
      </c>
      <c r="M85" s="730"/>
      <c r="N85" s="730"/>
      <c r="O85" s="730"/>
      <c r="P85" s="730"/>
      <c r="Q85" s="3" t="s">
        <v>18</v>
      </c>
      <c r="T85" s="437">
        <v>0</v>
      </c>
      <c r="U85" s="137"/>
      <c r="V85" s="437">
        <v>0</v>
      </c>
      <c r="W85" s="102">
        <v>1</v>
      </c>
      <c r="Y85" s="102">
        <v>1</v>
      </c>
    </row>
    <row r="86" spans="1:25" ht="79.2" customHeight="1">
      <c r="A86" s="7"/>
      <c r="B86" s="44" t="s">
        <v>141</v>
      </c>
      <c r="C86" s="60" t="s">
        <v>142</v>
      </c>
      <c r="D86" s="894" t="s">
        <v>35</v>
      </c>
      <c r="E86" s="18"/>
      <c r="F86" s="18"/>
      <c r="G86" s="18"/>
      <c r="H86" s="138"/>
      <c r="I86" s="18"/>
      <c r="J86" s="18" t="s">
        <v>35</v>
      </c>
      <c r="K86" s="168" t="s">
        <v>35</v>
      </c>
      <c r="L86" s="729"/>
      <c r="M86" s="650" t="s">
        <v>128</v>
      </c>
      <c r="N86" s="729"/>
      <c r="O86" s="729"/>
      <c r="P86" s="729"/>
      <c r="Q86" s="60" t="s">
        <v>39</v>
      </c>
      <c r="T86" s="437">
        <v>0</v>
      </c>
      <c r="U86" s="137">
        <v>1</v>
      </c>
      <c r="V86" s="437">
        <v>0</v>
      </c>
      <c r="Y86" s="102">
        <v>1</v>
      </c>
    </row>
    <row r="87" spans="1:25" ht="123">
      <c r="A87" s="1016" t="s">
        <v>921</v>
      </c>
      <c r="B87" s="106" t="s">
        <v>891</v>
      </c>
      <c r="C87" s="126"/>
      <c r="D87" s="738"/>
      <c r="E87" s="126"/>
      <c r="F87" s="126"/>
      <c r="G87" s="126"/>
      <c r="H87" s="126"/>
      <c r="I87" s="126"/>
      <c r="J87" s="126"/>
      <c r="K87" s="738"/>
      <c r="L87" s="738"/>
      <c r="M87" s="738"/>
      <c r="N87" s="738"/>
      <c r="O87" s="738"/>
      <c r="P87" s="738"/>
      <c r="Q87" s="1017">
        <v>1</v>
      </c>
      <c r="U87" s="137"/>
    </row>
    <row r="88" spans="1:25" ht="123">
      <c r="A88" s="1016" t="s">
        <v>921</v>
      </c>
      <c r="B88" s="106" t="s">
        <v>892</v>
      </c>
      <c r="C88" s="126"/>
      <c r="D88" s="1018"/>
      <c r="E88" s="1018"/>
      <c r="F88" s="126"/>
      <c r="G88" s="126"/>
      <c r="H88" s="126"/>
      <c r="I88" s="126"/>
      <c r="J88" s="1018"/>
      <c r="K88" s="1019"/>
      <c r="L88" s="738"/>
      <c r="M88" s="738"/>
      <c r="N88" s="738"/>
      <c r="O88" s="738"/>
      <c r="P88" s="738"/>
      <c r="Q88" s="1020">
        <v>1</v>
      </c>
      <c r="U88" s="141"/>
      <c r="W88" s="129"/>
    </row>
    <row r="89" spans="1:25" ht="172.2">
      <c r="A89" s="1016" t="s">
        <v>921</v>
      </c>
      <c r="B89" s="106" t="s">
        <v>893</v>
      </c>
      <c r="C89" s="126"/>
      <c r="D89" s="1018"/>
      <c r="E89" s="1018"/>
      <c r="F89" s="126"/>
      <c r="G89" s="126"/>
      <c r="H89" s="126"/>
      <c r="I89" s="126"/>
      <c r="J89" s="1018"/>
      <c r="K89" s="1019"/>
      <c r="L89" s="738"/>
      <c r="M89" s="738"/>
      <c r="N89" s="738"/>
      <c r="O89" s="738"/>
      <c r="P89" s="738"/>
      <c r="Q89" s="1020">
        <v>1</v>
      </c>
    </row>
    <row r="90" spans="1:25">
      <c r="K90" s="764"/>
      <c r="L90" s="637"/>
      <c r="M90" s="637"/>
      <c r="N90" s="637"/>
      <c r="O90" s="637"/>
      <c r="P90" s="637"/>
      <c r="T90" s="654">
        <f>SUM(T12:T88)</f>
        <v>14</v>
      </c>
      <c r="U90" s="654">
        <f>SUM(U12:U88)</f>
        <v>20</v>
      </c>
      <c r="V90" s="654">
        <f>SUM(V12:V88)</f>
        <v>38</v>
      </c>
      <c r="W90" s="654">
        <f>SUM(W12:W88)</f>
        <v>6</v>
      </c>
    </row>
    <row r="91" spans="1:25">
      <c r="K91" s="764"/>
      <c r="L91" s="637"/>
      <c r="M91" s="637"/>
      <c r="N91" s="637"/>
      <c r="O91" s="637"/>
      <c r="P91" s="637"/>
    </row>
    <row r="92" spans="1:25">
      <c r="K92" s="764"/>
      <c r="L92" s="637"/>
      <c r="M92" s="637"/>
      <c r="N92" s="637"/>
      <c r="O92" s="637"/>
      <c r="P92" s="637"/>
    </row>
    <row r="93" spans="1:25">
      <c r="K93" s="764"/>
      <c r="L93" s="637"/>
      <c r="M93" s="637"/>
      <c r="N93" s="637"/>
      <c r="O93" s="637"/>
      <c r="P93" s="637"/>
    </row>
    <row r="94" spans="1:25">
      <c r="K94" s="764"/>
      <c r="L94" s="637"/>
      <c r="M94" s="637"/>
      <c r="N94" s="637"/>
      <c r="O94" s="637"/>
      <c r="P94" s="637"/>
    </row>
    <row r="95" spans="1:25">
      <c r="K95" s="764"/>
      <c r="L95" s="637"/>
      <c r="M95" s="637"/>
      <c r="N95" s="637"/>
      <c r="O95" s="637"/>
      <c r="P95" s="637"/>
    </row>
    <row r="96" spans="1:25">
      <c r="K96" s="764"/>
      <c r="L96" s="637"/>
      <c r="M96" s="637"/>
      <c r="N96" s="637"/>
      <c r="O96" s="637"/>
      <c r="P96" s="637"/>
    </row>
    <row r="97" spans="11:16">
      <c r="K97" s="764"/>
      <c r="L97" s="637"/>
      <c r="M97" s="637"/>
      <c r="N97" s="637"/>
      <c r="O97" s="637"/>
      <c r="P97" s="637"/>
    </row>
    <row r="98" spans="11:16">
      <c r="K98" s="764"/>
      <c r="L98" s="637"/>
      <c r="M98" s="637"/>
      <c r="N98" s="637"/>
      <c r="O98" s="637"/>
      <c r="P98" s="637"/>
    </row>
    <row r="99" spans="11:16">
      <c r="K99" s="764"/>
      <c r="L99" s="637"/>
      <c r="M99" s="637"/>
      <c r="N99" s="637"/>
      <c r="O99" s="637"/>
      <c r="P99" s="637"/>
    </row>
    <row r="100" spans="11:16">
      <c r="K100" s="764"/>
      <c r="L100" s="637"/>
      <c r="M100" s="637"/>
      <c r="N100" s="637"/>
      <c r="O100" s="637"/>
      <c r="P100" s="637"/>
    </row>
    <row r="101" spans="11:16">
      <c r="K101" s="764"/>
      <c r="L101" s="637"/>
      <c r="M101" s="637"/>
      <c r="N101" s="637"/>
      <c r="O101" s="637"/>
      <c r="P101" s="637"/>
    </row>
    <row r="102" spans="11:16">
      <c r="K102" s="764"/>
      <c r="L102" s="637"/>
      <c r="M102" s="637"/>
      <c r="N102" s="637"/>
      <c r="O102" s="637"/>
      <c r="P102" s="637"/>
    </row>
    <row r="103" spans="11:16">
      <c r="K103" s="764"/>
      <c r="L103" s="637"/>
      <c r="M103" s="637"/>
      <c r="N103" s="637"/>
      <c r="O103" s="637"/>
      <c r="P103" s="637"/>
    </row>
  </sheetData>
  <autoFilter ref="A9:Q89">
    <filterColumn colId="0" showButton="0"/>
    <filterColumn colId="1" showButton="0"/>
  </autoFilter>
  <mergeCells count="21">
    <mergeCell ref="A77:C77"/>
    <mergeCell ref="A9:C9"/>
    <mergeCell ref="A11:B11"/>
    <mergeCell ref="J28:J29"/>
    <mergeCell ref="A52:B52"/>
    <mergeCell ref="O6:P7"/>
    <mergeCell ref="Q6:Q8"/>
    <mergeCell ref="A6:A8"/>
    <mergeCell ref="B6:B8"/>
    <mergeCell ref="C6:C8"/>
    <mergeCell ref="D6:D8"/>
    <mergeCell ref="F6:I6"/>
    <mergeCell ref="F7:G7"/>
    <mergeCell ref="H7:I7"/>
    <mergeCell ref="E6:E8"/>
    <mergeCell ref="L7:L8"/>
    <mergeCell ref="M7:M8"/>
    <mergeCell ref="N7:N8"/>
    <mergeCell ref="J6:J8"/>
    <mergeCell ref="K6:K8"/>
    <mergeCell ref="L6:N6"/>
  </mergeCells>
  <pageMargins left="1.1811023622047245" right="0" top="0.19685039370078741" bottom="0.11811023622047245" header="0.31496062992125984" footer="7.874015748031496E-2"/>
  <pageSetup paperSize="9" scale="80" firstPageNumber="15" orientation="landscape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O25:P27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</sheetPr>
  <dimension ref="A1:AB323"/>
  <sheetViews>
    <sheetView view="pageLayout" topLeftCell="A7" zoomScale="63" zoomScaleNormal="66" zoomScaleSheetLayoutView="106" zoomScalePageLayoutView="63" workbookViewId="0">
      <selection activeCell="J270" sqref="J270"/>
    </sheetView>
  </sheetViews>
  <sheetFormatPr defaultColWidth="9.09765625" defaultRowHeight="20.399999999999999"/>
  <cols>
    <col min="1" max="1" width="15" style="109" customWidth="1"/>
    <col min="2" max="2" width="28.296875" style="109" customWidth="1"/>
    <col min="3" max="3" width="25" style="109" customWidth="1"/>
    <col min="4" max="4" width="13.796875" style="154" customWidth="1"/>
    <col min="5" max="5" width="7.59765625" style="392" customWidth="1"/>
    <col min="6" max="6" width="7.59765625" style="109" customWidth="1"/>
    <col min="7" max="7" width="8.796875" style="109" customWidth="1"/>
    <col min="8" max="8" width="12.5" style="109" customWidth="1"/>
    <col min="9" max="9" width="13.5" style="400" customWidth="1"/>
    <col min="10" max="10" width="12.5" style="512" customWidth="1"/>
    <col min="11" max="11" width="8.5" style="582" customWidth="1"/>
    <col min="12" max="12" width="10.09765625" style="582" customWidth="1"/>
    <col min="13" max="13" width="8.5" style="582" customWidth="1"/>
    <col min="14" max="14" width="8.3984375" style="551" customWidth="1"/>
    <col min="15" max="15" width="8.296875" style="551" customWidth="1"/>
    <col min="16" max="16" width="14.69921875" style="109" customWidth="1"/>
    <col min="17" max="17" width="5.3984375" style="34" customWidth="1"/>
    <col min="18" max="18" width="0.5" style="34" hidden="1" customWidth="1"/>
    <col min="19" max="20" width="9.09765625" style="34" hidden="1" customWidth="1"/>
    <col min="21" max="21" width="9.765625E-2" style="34" hidden="1" customWidth="1"/>
    <col min="22" max="25" width="9.09765625" style="34" hidden="1" customWidth="1"/>
    <col min="26" max="16384" width="9.09765625" style="34"/>
  </cols>
  <sheetData>
    <row r="1" spans="1:20" ht="24.6">
      <c r="A1" s="100" t="str">
        <f>ปก!A6</f>
        <v xml:space="preserve">แผนปฏิบัติการ (Action Plan) 
   ประจำปีงบประมาณ พ.ศ.2561 </v>
      </c>
      <c r="B1" s="86"/>
      <c r="C1" s="86"/>
      <c r="D1" s="101"/>
      <c r="E1" s="388"/>
      <c r="F1" s="101"/>
      <c r="G1" s="101"/>
      <c r="H1" s="101"/>
      <c r="I1" s="388"/>
      <c r="J1" s="569"/>
      <c r="K1" s="570"/>
      <c r="L1" s="570"/>
      <c r="M1" s="570"/>
      <c r="N1" s="570"/>
      <c r="O1" s="570"/>
      <c r="P1" s="86"/>
    </row>
    <row r="2" spans="1:20" ht="24.6">
      <c r="A2" s="100" t="str">
        <f>ตาราง!A2</f>
        <v>(ตามแผนยุทธศาสตร์มหาวิทยาลัยเกษตรศาสตร์ ระยะ 12 ปี พ.ศ.2560-2571)</v>
      </c>
      <c r="B2" s="86"/>
      <c r="C2" s="86"/>
      <c r="D2" s="101"/>
      <c r="E2" s="388"/>
      <c r="F2" s="101"/>
      <c r="G2" s="101"/>
      <c r="H2" s="101"/>
      <c r="I2" s="388"/>
      <c r="J2" s="569"/>
      <c r="K2" s="570"/>
      <c r="L2" s="570"/>
      <c r="M2" s="570"/>
      <c r="N2" s="570"/>
      <c r="O2" s="570"/>
      <c r="P2" s="86"/>
    </row>
    <row r="3" spans="1:20" ht="24.6">
      <c r="A3" s="100" t="s">
        <v>83</v>
      </c>
      <c r="B3" s="100" t="str">
        <f>'4'!A9</f>
        <v xml:space="preserve"> การใช้หลักธรรมาภิบาลในการบริหารจัดการอย่างยั่งยืน</v>
      </c>
      <c r="C3" s="86"/>
      <c r="D3" s="101"/>
      <c r="E3" s="388"/>
      <c r="F3" s="101"/>
      <c r="G3" s="101"/>
      <c r="H3" s="101"/>
      <c r="I3" s="388"/>
      <c r="J3" s="569"/>
      <c r="K3" s="570"/>
      <c r="L3" s="570"/>
      <c r="M3" s="570"/>
      <c r="N3" s="570"/>
      <c r="O3" s="570"/>
      <c r="P3" s="86"/>
    </row>
    <row r="4" spans="1:20" customFormat="1" ht="24.6" hidden="1" customHeight="1">
      <c r="A4" s="1"/>
      <c r="B4" s="2"/>
      <c r="C4" s="2"/>
      <c r="D4" s="16"/>
      <c r="E4" s="389"/>
      <c r="F4" s="16"/>
      <c r="G4" s="16"/>
      <c r="H4" s="16"/>
      <c r="I4" s="389"/>
      <c r="J4" s="511"/>
      <c r="K4" s="571"/>
      <c r="L4" s="571"/>
      <c r="M4" s="571"/>
      <c r="N4" s="550"/>
      <c r="O4" s="550"/>
      <c r="P4" s="2"/>
    </row>
    <row r="5" spans="1:20" customFormat="1" ht="24.6" hidden="1" customHeight="1">
      <c r="A5" s="1" t="s">
        <v>74</v>
      </c>
      <c r="B5" s="2"/>
      <c r="C5" s="16"/>
      <c r="D5" s="102"/>
      <c r="E5" s="390"/>
      <c r="F5" s="102"/>
      <c r="G5" s="102"/>
      <c r="H5" s="102"/>
      <c r="I5" s="401"/>
      <c r="J5" s="512"/>
      <c r="K5" s="571"/>
      <c r="L5" s="571"/>
      <c r="M5" s="571"/>
      <c r="N5" s="551"/>
      <c r="O5" s="551"/>
      <c r="P5" s="102"/>
    </row>
    <row r="6" spans="1:20" customFormat="1" ht="24.6" hidden="1" customHeight="1">
      <c r="A6" s="1" t="s">
        <v>75</v>
      </c>
      <c r="B6" s="2"/>
      <c r="C6" s="16"/>
      <c r="D6" s="102"/>
      <c r="E6" s="390"/>
      <c r="F6" s="102"/>
      <c r="G6" s="102"/>
      <c r="H6" s="102"/>
      <c r="I6" s="401"/>
      <c r="J6" s="512"/>
      <c r="K6" s="571"/>
      <c r="L6" s="571"/>
      <c r="M6" s="571"/>
      <c r="N6" s="551"/>
      <c r="O6" s="551"/>
      <c r="P6" s="102"/>
    </row>
    <row r="7" spans="1:20" ht="54.75" customHeight="1">
      <c r="A7" s="1044" t="s">
        <v>703</v>
      </c>
      <c r="B7" s="1044" t="s">
        <v>1</v>
      </c>
      <c r="C7" s="1044" t="s">
        <v>391</v>
      </c>
      <c r="D7" s="1044" t="s">
        <v>87</v>
      </c>
      <c r="E7" s="1058" t="s">
        <v>81</v>
      </c>
      <c r="F7" s="1064"/>
      <c r="G7" s="1064"/>
      <c r="H7" s="1059"/>
      <c r="I7" s="1044" t="s">
        <v>622</v>
      </c>
      <c r="J7" s="1072" t="s">
        <v>709</v>
      </c>
      <c r="K7" s="1065" t="s">
        <v>80</v>
      </c>
      <c r="L7" s="1066"/>
      <c r="M7" s="1067"/>
      <c r="N7" s="1068" t="s">
        <v>82</v>
      </c>
      <c r="O7" s="1069"/>
      <c r="P7" s="1077" t="s">
        <v>23</v>
      </c>
      <c r="R7" s="34" t="s">
        <v>663</v>
      </c>
      <c r="T7" s="34" t="s">
        <v>664</v>
      </c>
    </row>
    <row r="8" spans="1:20" ht="27" customHeight="1">
      <c r="A8" s="1045"/>
      <c r="B8" s="1045"/>
      <c r="C8" s="1045"/>
      <c r="D8" s="1045"/>
      <c r="E8" s="1058" t="s">
        <v>19</v>
      </c>
      <c r="F8" s="1059"/>
      <c r="G8" s="1058" t="s">
        <v>20</v>
      </c>
      <c r="H8" s="1059"/>
      <c r="I8" s="1045"/>
      <c r="J8" s="1073"/>
      <c r="K8" s="1060" t="s">
        <v>63</v>
      </c>
      <c r="L8" s="1060" t="s">
        <v>70</v>
      </c>
      <c r="M8" s="1060" t="s">
        <v>71</v>
      </c>
      <c r="N8" s="1070"/>
      <c r="O8" s="1071"/>
      <c r="P8" s="1078"/>
    </row>
    <row r="9" spans="1:20" ht="30.75" customHeight="1">
      <c r="A9" s="1046"/>
      <c r="B9" s="1046"/>
      <c r="C9" s="1046"/>
      <c r="D9" s="1046"/>
      <c r="E9" s="377" t="s">
        <v>2</v>
      </c>
      <c r="F9" s="304" t="s">
        <v>3</v>
      </c>
      <c r="G9" s="304" t="s">
        <v>2</v>
      </c>
      <c r="H9" s="304" t="s">
        <v>3</v>
      </c>
      <c r="I9" s="1046"/>
      <c r="J9" s="1074"/>
      <c r="K9" s="1061"/>
      <c r="L9" s="1061"/>
      <c r="M9" s="1061"/>
      <c r="N9" s="495" t="s">
        <v>2</v>
      </c>
      <c r="O9" s="608" t="s">
        <v>3</v>
      </c>
      <c r="P9" s="1079"/>
    </row>
    <row r="10" spans="1:20" ht="25.5" hidden="1" customHeight="1">
      <c r="A10" s="1056" t="s">
        <v>115</v>
      </c>
      <c r="B10" s="1057"/>
      <c r="C10" s="1057"/>
      <c r="D10" s="103"/>
      <c r="E10" s="72"/>
      <c r="F10" s="50"/>
      <c r="G10" s="50"/>
      <c r="H10" s="50"/>
      <c r="I10" s="397"/>
      <c r="J10" s="513"/>
      <c r="K10" s="533"/>
      <c r="L10" s="533"/>
      <c r="M10" s="533"/>
      <c r="N10" s="552"/>
      <c r="O10" s="552"/>
      <c r="P10" s="104"/>
    </row>
    <row r="11" spans="1:20" ht="27.75" hidden="1" customHeight="1">
      <c r="A11" s="312" t="s">
        <v>90</v>
      </c>
      <c r="B11" s="313"/>
      <c r="C11" s="314"/>
      <c r="D11" s="314"/>
      <c r="E11" s="316"/>
      <c r="F11" s="316"/>
      <c r="G11" s="316"/>
      <c r="H11" s="316"/>
      <c r="I11" s="402"/>
      <c r="J11" s="514"/>
      <c r="K11" s="572"/>
      <c r="L11" s="572"/>
      <c r="M11" s="572"/>
      <c r="N11" s="553"/>
      <c r="O11" s="553"/>
      <c r="P11" s="315"/>
    </row>
    <row r="12" spans="1:20" ht="27.75" hidden="1" customHeight="1">
      <c r="A12" s="194" t="s">
        <v>120</v>
      </c>
      <c r="B12" s="236"/>
      <c r="C12" s="307"/>
      <c r="D12" s="239"/>
      <c r="E12" s="384"/>
      <c r="F12" s="276"/>
      <c r="G12" s="276"/>
      <c r="H12" s="276"/>
      <c r="I12" s="396"/>
      <c r="J12" s="515"/>
      <c r="K12" s="531"/>
      <c r="L12" s="531"/>
      <c r="M12" s="531"/>
      <c r="N12" s="554"/>
      <c r="O12" s="554"/>
      <c r="P12" s="240"/>
    </row>
    <row r="13" spans="1:20" ht="48" hidden="1" customHeight="1">
      <c r="A13" s="59"/>
      <c r="B13" s="158" t="s">
        <v>146</v>
      </c>
      <c r="C13" s="323" t="s">
        <v>139</v>
      </c>
      <c r="D13" s="64" t="s">
        <v>37</v>
      </c>
      <c r="E13" s="385"/>
      <c r="F13" s="64"/>
      <c r="G13" s="64"/>
      <c r="H13" s="64"/>
      <c r="I13" s="268" t="s">
        <v>64</v>
      </c>
      <c r="J13" s="516"/>
      <c r="K13" s="573"/>
      <c r="L13" s="517"/>
      <c r="M13" s="517"/>
      <c r="N13" s="555"/>
      <c r="O13" s="555"/>
      <c r="P13" s="449" t="s">
        <v>11</v>
      </c>
      <c r="R13" s="34">
        <v>1</v>
      </c>
      <c r="S13" s="51"/>
    </row>
    <row r="14" spans="1:20" ht="53.25" hidden="1" customHeight="1">
      <c r="A14" s="108"/>
      <c r="B14" s="158" t="s">
        <v>146</v>
      </c>
      <c r="C14" s="323" t="s">
        <v>139</v>
      </c>
      <c r="D14" s="64" t="s">
        <v>32</v>
      </c>
      <c r="E14" s="385"/>
      <c r="F14" s="64"/>
      <c r="G14" s="64"/>
      <c r="H14" s="231">
        <v>30000</v>
      </c>
      <c r="I14" s="47" t="s">
        <v>64</v>
      </c>
      <c r="J14" s="517"/>
      <c r="K14" s="573"/>
      <c r="L14" s="517"/>
      <c r="M14" s="517"/>
      <c r="N14" s="555"/>
      <c r="O14" s="555"/>
      <c r="P14" s="66" t="s">
        <v>16</v>
      </c>
      <c r="R14" s="34">
        <v>1</v>
      </c>
      <c r="S14" s="51"/>
    </row>
    <row r="15" spans="1:20" ht="51" hidden="1" customHeight="1">
      <c r="A15" s="108"/>
      <c r="B15" s="158" t="s">
        <v>146</v>
      </c>
      <c r="C15" s="324" t="s">
        <v>139</v>
      </c>
      <c r="D15" s="71" t="s">
        <v>30</v>
      </c>
      <c r="E15" s="391"/>
      <c r="F15" s="50"/>
      <c r="G15" s="50"/>
      <c r="H15" s="274">
        <v>7404</v>
      </c>
      <c r="I15" s="47" t="s">
        <v>64</v>
      </c>
      <c r="J15" s="517"/>
      <c r="K15" s="573"/>
      <c r="L15" s="533"/>
      <c r="M15" s="533"/>
      <c r="N15" s="552"/>
      <c r="O15" s="552"/>
      <c r="P15" s="38" t="s">
        <v>6</v>
      </c>
      <c r="R15" s="34">
        <v>1</v>
      </c>
      <c r="S15" s="51"/>
    </row>
    <row r="16" spans="1:20" ht="51" hidden="1" customHeight="1">
      <c r="A16" s="108"/>
      <c r="B16" s="158" t="s">
        <v>146</v>
      </c>
      <c r="C16" s="38" t="s">
        <v>139</v>
      </c>
      <c r="D16" s="72" t="s">
        <v>35</v>
      </c>
      <c r="E16" s="76"/>
      <c r="F16" s="113"/>
      <c r="G16" s="113"/>
      <c r="H16" s="107">
        <v>4500</v>
      </c>
      <c r="I16" s="72" t="s">
        <v>635</v>
      </c>
      <c r="J16" s="518"/>
      <c r="K16" s="573"/>
      <c r="L16" s="533"/>
      <c r="M16" s="533"/>
      <c r="N16" s="552"/>
      <c r="O16" s="552"/>
      <c r="P16" s="38" t="s">
        <v>39</v>
      </c>
      <c r="R16" s="34">
        <v>1</v>
      </c>
      <c r="S16" s="51"/>
    </row>
    <row r="17" spans="1:20" ht="55.2" hidden="1" customHeight="1">
      <c r="A17" s="108"/>
      <c r="B17" s="158" t="s">
        <v>146</v>
      </c>
      <c r="C17" s="38" t="s">
        <v>538</v>
      </c>
      <c r="D17" s="50" t="s">
        <v>32</v>
      </c>
      <c r="E17" s="410"/>
      <c r="F17" s="50"/>
      <c r="G17" s="172"/>
      <c r="H17" s="107">
        <v>30000</v>
      </c>
      <c r="I17" s="1051" t="s">
        <v>65</v>
      </c>
      <c r="J17" s="515"/>
      <c r="K17" s="573"/>
      <c r="L17" s="533"/>
      <c r="M17" s="533"/>
      <c r="N17" s="552"/>
      <c r="O17" s="552"/>
      <c r="P17" s="286" t="s">
        <v>17</v>
      </c>
      <c r="R17" s="34">
        <v>1</v>
      </c>
      <c r="S17" s="51"/>
    </row>
    <row r="18" spans="1:20" ht="51" hidden="1" customHeight="1">
      <c r="A18" s="108"/>
      <c r="B18" s="158" t="s">
        <v>146</v>
      </c>
      <c r="C18" s="38" t="s">
        <v>539</v>
      </c>
      <c r="D18" s="50" t="s">
        <v>30</v>
      </c>
      <c r="E18" s="410"/>
      <c r="F18" s="50"/>
      <c r="G18" s="50"/>
      <c r="H18" s="50"/>
      <c r="I18" s="1052"/>
      <c r="J18" s="518"/>
      <c r="K18" s="573"/>
      <c r="L18" s="533"/>
      <c r="M18" s="533"/>
      <c r="N18" s="552"/>
      <c r="O18" s="552"/>
      <c r="P18" s="286" t="s">
        <v>17</v>
      </c>
      <c r="R18" s="34">
        <v>1</v>
      </c>
      <c r="S18" s="51"/>
    </row>
    <row r="19" spans="1:20" ht="50.25" hidden="1" customHeight="1">
      <c r="A19" s="108"/>
      <c r="B19" s="158" t="s">
        <v>146</v>
      </c>
      <c r="C19" s="38" t="s">
        <v>207</v>
      </c>
      <c r="D19" s="196">
        <v>4</v>
      </c>
      <c r="E19" s="72"/>
      <c r="F19" s="50"/>
      <c r="G19" s="50"/>
      <c r="H19" s="50"/>
      <c r="I19" s="47" t="s">
        <v>64</v>
      </c>
      <c r="J19" s="517"/>
      <c r="K19" s="573"/>
      <c r="L19" s="533"/>
      <c r="M19" s="533"/>
      <c r="N19" s="552"/>
      <c r="O19" s="552"/>
      <c r="P19" s="329" t="s">
        <v>14</v>
      </c>
      <c r="R19" s="34">
        <v>1</v>
      </c>
      <c r="S19" s="51"/>
    </row>
    <row r="20" spans="1:20" ht="67.2" hidden="1" customHeight="1">
      <c r="A20" s="108"/>
      <c r="B20" s="158" t="s">
        <v>146</v>
      </c>
      <c r="C20" s="38" t="s">
        <v>207</v>
      </c>
      <c r="D20" s="196">
        <v>3.5</v>
      </c>
      <c r="E20" s="72"/>
      <c r="F20" s="50"/>
      <c r="G20" s="50"/>
      <c r="H20" s="110"/>
      <c r="I20" s="198" t="s">
        <v>64</v>
      </c>
      <c r="J20" s="519"/>
      <c r="K20" s="573"/>
      <c r="L20" s="533"/>
      <c r="M20" s="533"/>
      <c r="N20" s="552"/>
      <c r="O20" s="552"/>
      <c r="P20" s="38" t="s">
        <v>8</v>
      </c>
      <c r="R20" s="34">
        <v>1</v>
      </c>
      <c r="S20" s="51"/>
    </row>
    <row r="21" spans="1:20" ht="73.2" hidden="1" customHeight="1">
      <c r="A21" s="108"/>
      <c r="B21" s="158" t="s">
        <v>146</v>
      </c>
      <c r="C21" s="323" t="s">
        <v>322</v>
      </c>
      <c r="D21" s="195">
        <v>4</v>
      </c>
      <c r="E21" s="385"/>
      <c r="F21" s="64"/>
      <c r="G21" s="233"/>
      <c r="H21" s="275">
        <v>3000</v>
      </c>
      <c r="I21" s="197" t="s">
        <v>65</v>
      </c>
      <c r="J21" s="519"/>
      <c r="K21" s="573"/>
      <c r="L21" s="517"/>
      <c r="M21" s="517"/>
      <c r="N21" s="555"/>
      <c r="O21" s="555"/>
      <c r="P21" s="418" t="s">
        <v>15</v>
      </c>
      <c r="R21" s="34">
        <v>1</v>
      </c>
      <c r="S21" s="51"/>
      <c r="T21" s="34">
        <v>0</v>
      </c>
    </row>
    <row r="22" spans="1:20" ht="51" hidden="1" customHeight="1">
      <c r="A22" s="67"/>
      <c r="B22" s="625" t="s">
        <v>146</v>
      </c>
      <c r="C22" s="38" t="s">
        <v>540</v>
      </c>
      <c r="D22" s="50" t="s">
        <v>37</v>
      </c>
      <c r="E22" s="72"/>
      <c r="F22" s="50"/>
      <c r="G22" s="50"/>
      <c r="H22" s="50"/>
      <c r="I22" s="47" t="s">
        <v>64</v>
      </c>
      <c r="J22" s="517"/>
      <c r="K22" s="573"/>
      <c r="L22" s="533"/>
      <c r="M22" s="533"/>
      <c r="N22" s="552"/>
      <c r="O22" s="552"/>
      <c r="P22" s="329" t="s">
        <v>11</v>
      </c>
      <c r="R22" s="34">
        <v>1</v>
      </c>
      <c r="S22" s="51"/>
    </row>
    <row r="23" spans="1:20" ht="75" hidden="1" customHeight="1">
      <c r="A23" s="108"/>
      <c r="B23" s="44" t="s">
        <v>146</v>
      </c>
      <c r="C23" s="323" t="s">
        <v>679</v>
      </c>
      <c r="D23" s="64" t="s">
        <v>37</v>
      </c>
      <c r="E23" s="385"/>
      <c r="F23" s="64"/>
      <c r="G23" s="64"/>
      <c r="H23" s="64"/>
      <c r="I23" s="47" t="s">
        <v>64</v>
      </c>
      <c r="J23" s="517"/>
      <c r="K23" s="573"/>
      <c r="L23" s="517"/>
      <c r="M23" s="517"/>
      <c r="N23" s="555"/>
      <c r="O23" s="555"/>
      <c r="P23" s="329" t="s">
        <v>11</v>
      </c>
      <c r="R23" s="34">
        <v>1</v>
      </c>
      <c r="S23" s="51"/>
    </row>
    <row r="24" spans="1:20" ht="48" hidden="1" customHeight="1">
      <c r="A24" s="108"/>
      <c r="B24" s="89" t="s">
        <v>165</v>
      </c>
      <c r="C24" s="38" t="s">
        <v>538</v>
      </c>
      <c r="D24" s="50" t="s">
        <v>32</v>
      </c>
      <c r="E24" s="410"/>
      <c r="F24" s="50"/>
      <c r="G24" s="50"/>
      <c r="H24" s="50"/>
      <c r="I24" s="72" t="s">
        <v>599</v>
      </c>
      <c r="J24" s="513"/>
      <c r="K24" s="533"/>
      <c r="L24" s="533"/>
      <c r="M24" s="573"/>
      <c r="N24" s="552"/>
      <c r="O24" s="552"/>
      <c r="P24" s="286" t="s">
        <v>17</v>
      </c>
      <c r="R24" s="34">
        <v>0</v>
      </c>
      <c r="S24" s="51"/>
      <c r="T24" s="34">
        <v>1</v>
      </c>
    </row>
    <row r="25" spans="1:20" ht="51.75" hidden="1" customHeight="1">
      <c r="A25" s="108"/>
      <c r="B25" s="624" t="s">
        <v>165</v>
      </c>
      <c r="C25" s="38" t="s">
        <v>539</v>
      </c>
      <c r="D25" s="50" t="s">
        <v>30</v>
      </c>
      <c r="F25" s="50"/>
      <c r="G25" s="50"/>
      <c r="H25" s="50"/>
      <c r="I25" s="72" t="s">
        <v>600</v>
      </c>
      <c r="J25" s="513"/>
      <c r="K25" s="533"/>
      <c r="L25" s="533"/>
      <c r="M25" s="573"/>
      <c r="N25" s="552"/>
      <c r="O25" s="552"/>
      <c r="P25" s="286" t="s">
        <v>17</v>
      </c>
      <c r="S25" s="51"/>
      <c r="T25" s="34">
        <v>1</v>
      </c>
    </row>
    <row r="26" spans="1:20" ht="55.5" hidden="1" customHeight="1">
      <c r="A26" s="108"/>
      <c r="B26" s="624" t="s">
        <v>165</v>
      </c>
      <c r="C26" s="38" t="s">
        <v>210</v>
      </c>
      <c r="D26" s="196">
        <v>4</v>
      </c>
      <c r="E26" s="72"/>
      <c r="F26" s="50"/>
      <c r="G26" s="50"/>
      <c r="H26" s="110"/>
      <c r="I26" s="198" t="s">
        <v>64</v>
      </c>
      <c r="J26" s="519"/>
      <c r="K26" s="573"/>
      <c r="L26" s="533"/>
      <c r="M26" s="533"/>
      <c r="N26" s="552"/>
      <c r="O26" s="552"/>
      <c r="P26" s="305" t="s">
        <v>8</v>
      </c>
      <c r="R26" s="34">
        <v>1</v>
      </c>
      <c r="S26" s="51"/>
    </row>
    <row r="27" spans="1:20" ht="58.2" hidden="1" customHeight="1">
      <c r="A27" s="108"/>
      <c r="B27" s="624" t="s">
        <v>165</v>
      </c>
      <c r="C27" s="38" t="s">
        <v>212</v>
      </c>
      <c r="D27" s="112" t="s">
        <v>51</v>
      </c>
      <c r="E27" s="72"/>
      <c r="F27" s="50"/>
      <c r="G27" s="50"/>
      <c r="H27" s="110"/>
      <c r="I27" s="112" t="s">
        <v>51</v>
      </c>
      <c r="J27" s="520"/>
      <c r="K27" s="533"/>
      <c r="L27" s="573"/>
      <c r="M27" s="533"/>
      <c r="N27" s="552"/>
      <c r="O27" s="552"/>
      <c r="P27" s="617" t="s">
        <v>8</v>
      </c>
      <c r="S27" s="51"/>
      <c r="T27" s="34">
        <v>1</v>
      </c>
    </row>
    <row r="28" spans="1:20" ht="37.799999999999997" hidden="1" customHeight="1">
      <c r="A28" s="108"/>
      <c r="B28" s="44" t="s">
        <v>204</v>
      </c>
      <c r="C28" s="38" t="s">
        <v>205</v>
      </c>
      <c r="D28" s="50" t="s">
        <v>50</v>
      </c>
      <c r="E28" s="72"/>
      <c r="F28" s="50"/>
      <c r="G28" s="50"/>
      <c r="H28" s="110"/>
      <c r="I28" s="50" t="s">
        <v>50</v>
      </c>
      <c r="J28" s="521"/>
      <c r="K28" s="533"/>
      <c r="L28" s="573"/>
      <c r="M28" s="533"/>
      <c r="N28" s="552"/>
      <c r="O28" s="552"/>
      <c r="P28" s="417" t="s">
        <v>8</v>
      </c>
      <c r="R28" s="34">
        <v>0</v>
      </c>
      <c r="S28" s="51"/>
      <c r="T28" s="34">
        <v>1</v>
      </c>
    </row>
    <row r="29" spans="1:20" ht="48" hidden="1" customHeight="1">
      <c r="A29" s="108"/>
      <c r="B29" s="63" t="s">
        <v>206</v>
      </c>
      <c r="C29" s="323" t="s">
        <v>207</v>
      </c>
      <c r="D29" s="195">
        <v>3.5</v>
      </c>
      <c r="E29" s="385"/>
      <c r="F29" s="64"/>
      <c r="G29" s="64"/>
      <c r="H29" s="111"/>
      <c r="I29" s="197" t="s">
        <v>64</v>
      </c>
      <c r="J29" s="519"/>
      <c r="K29" s="573"/>
      <c r="L29" s="517"/>
      <c r="M29" s="517"/>
      <c r="N29" s="555"/>
      <c r="O29" s="555"/>
      <c r="P29" s="617" t="s">
        <v>8</v>
      </c>
      <c r="R29" s="34">
        <v>1</v>
      </c>
      <c r="S29" s="51"/>
      <c r="T29" s="34">
        <v>0</v>
      </c>
    </row>
    <row r="30" spans="1:20" ht="51.75" hidden="1" customHeight="1">
      <c r="A30" s="108"/>
      <c r="B30" s="44" t="s">
        <v>208</v>
      </c>
      <c r="C30" s="38" t="s">
        <v>205</v>
      </c>
      <c r="D30" s="112" t="s">
        <v>48</v>
      </c>
      <c r="E30" s="72"/>
      <c r="F30" s="50"/>
      <c r="G30" s="50"/>
      <c r="H30" s="110"/>
      <c r="I30" s="112" t="s">
        <v>51</v>
      </c>
      <c r="J30" s="520"/>
      <c r="K30" s="533"/>
      <c r="L30" s="533"/>
      <c r="M30" s="573"/>
      <c r="N30" s="552"/>
      <c r="O30" s="552"/>
      <c r="P30" s="617" t="s">
        <v>8</v>
      </c>
      <c r="R30" s="34">
        <v>0</v>
      </c>
      <c r="S30" s="51"/>
      <c r="T30" s="34">
        <v>1</v>
      </c>
    </row>
    <row r="31" spans="1:20" ht="55.8" hidden="1" customHeight="1">
      <c r="A31" s="108"/>
      <c r="B31" s="89" t="s">
        <v>209</v>
      </c>
      <c r="C31" s="38" t="s">
        <v>210</v>
      </c>
      <c r="D31" s="196">
        <v>3.8</v>
      </c>
      <c r="E31" s="72"/>
      <c r="F31" s="50"/>
      <c r="G31" s="50"/>
      <c r="H31" s="110"/>
      <c r="I31" s="198" t="s">
        <v>64</v>
      </c>
      <c r="J31" s="519"/>
      <c r="K31" s="573"/>
      <c r="L31" s="533"/>
      <c r="M31" s="533"/>
      <c r="N31" s="552"/>
      <c r="O31" s="552"/>
      <c r="P31" s="617" t="s">
        <v>8</v>
      </c>
      <c r="R31" s="34">
        <v>1</v>
      </c>
      <c r="S31" s="51"/>
      <c r="T31" s="34">
        <v>0</v>
      </c>
    </row>
    <row r="32" spans="1:20" ht="52.2" hidden="1" customHeight="1">
      <c r="A32" s="108"/>
      <c r="B32" s="624" t="s">
        <v>209</v>
      </c>
      <c r="C32" s="323" t="s">
        <v>205</v>
      </c>
      <c r="D32" s="232" t="s">
        <v>48</v>
      </c>
      <c r="E32" s="385"/>
      <c r="F32" s="64"/>
      <c r="G32" s="64"/>
      <c r="H32" s="111"/>
      <c r="I32" s="232" t="s">
        <v>45</v>
      </c>
      <c r="J32" s="522"/>
      <c r="K32" s="517"/>
      <c r="L32" s="517"/>
      <c r="M32" s="573"/>
      <c r="N32" s="555"/>
      <c r="O32" s="555"/>
      <c r="P32" s="617" t="s">
        <v>8</v>
      </c>
      <c r="S32" s="51"/>
      <c r="T32" s="34">
        <v>1</v>
      </c>
    </row>
    <row r="33" spans="1:21" ht="72.599999999999994" hidden="1" customHeight="1">
      <c r="A33" s="108"/>
      <c r="B33" s="89" t="s">
        <v>211</v>
      </c>
      <c r="C33" s="38" t="s">
        <v>210</v>
      </c>
      <c r="D33" s="196">
        <v>3.8</v>
      </c>
      <c r="E33" s="72"/>
      <c r="F33" s="50"/>
      <c r="G33" s="50"/>
      <c r="H33" s="110"/>
      <c r="I33" s="47" t="s">
        <v>64</v>
      </c>
      <c r="J33" s="517"/>
      <c r="K33" s="573"/>
      <c r="L33" s="533"/>
      <c r="M33" s="533"/>
      <c r="N33" s="552"/>
      <c r="O33" s="552"/>
      <c r="P33" s="617" t="s">
        <v>8</v>
      </c>
      <c r="R33" s="34">
        <v>1</v>
      </c>
      <c r="S33" s="51"/>
      <c r="T33" s="34">
        <v>0</v>
      </c>
    </row>
    <row r="34" spans="1:21" ht="72" hidden="1" customHeight="1">
      <c r="A34" s="108"/>
      <c r="B34" s="624" t="s">
        <v>211</v>
      </c>
      <c r="C34" s="38" t="s">
        <v>212</v>
      </c>
      <c r="D34" s="112" t="s">
        <v>51</v>
      </c>
      <c r="E34" s="72"/>
      <c r="F34" s="50"/>
      <c r="G34" s="50"/>
      <c r="H34" s="110"/>
      <c r="I34" s="112" t="s">
        <v>637</v>
      </c>
      <c r="J34" s="520"/>
      <c r="K34" s="533"/>
      <c r="L34" s="533"/>
      <c r="M34" s="573"/>
      <c r="N34" s="552"/>
      <c r="O34" s="552"/>
      <c r="P34" s="617" t="s">
        <v>8</v>
      </c>
      <c r="S34" s="51"/>
      <c r="T34" s="34">
        <v>1</v>
      </c>
    </row>
    <row r="35" spans="1:21" ht="48" hidden="1" customHeight="1">
      <c r="A35" s="67"/>
      <c r="B35" s="44" t="s">
        <v>22</v>
      </c>
      <c r="C35" s="38" t="s">
        <v>205</v>
      </c>
      <c r="D35" s="50" t="s">
        <v>40</v>
      </c>
      <c r="E35" s="72"/>
      <c r="F35" s="50"/>
      <c r="G35" s="50"/>
      <c r="H35" s="110"/>
      <c r="I35" s="47" t="s">
        <v>64</v>
      </c>
      <c r="J35" s="517"/>
      <c r="K35" s="573"/>
      <c r="L35" s="533"/>
      <c r="M35" s="533"/>
      <c r="N35" s="552"/>
      <c r="O35" s="552"/>
      <c r="P35" s="38" t="s">
        <v>8</v>
      </c>
      <c r="R35" s="34">
        <v>1</v>
      </c>
      <c r="S35" s="51"/>
      <c r="T35" s="34">
        <v>0</v>
      </c>
    </row>
    <row r="36" spans="1:21" ht="51" hidden="1" customHeight="1">
      <c r="A36" s="105"/>
      <c r="B36" s="63" t="s">
        <v>214</v>
      </c>
      <c r="C36" s="323" t="s">
        <v>212</v>
      </c>
      <c r="D36" s="91" t="s">
        <v>51</v>
      </c>
      <c r="E36" s="385"/>
      <c r="F36" s="64"/>
      <c r="G36" s="64"/>
      <c r="H36" s="111"/>
      <c r="I36" s="232" t="s">
        <v>638</v>
      </c>
      <c r="J36" s="522"/>
      <c r="K36" s="517"/>
      <c r="L36" s="517"/>
      <c r="M36" s="573"/>
      <c r="N36" s="555"/>
      <c r="O36" s="555"/>
      <c r="P36" s="38" t="s">
        <v>8</v>
      </c>
      <c r="R36" s="34">
        <v>0</v>
      </c>
      <c r="S36" s="51"/>
      <c r="T36" s="34">
        <v>1</v>
      </c>
    </row>
    <row r="37" spans="1:21" ht="37.200000000000003" hidden="1" customHeight="1">
      <c r="A37" s="108"/>
      <c r="B37" s="63" t="s">
        <v>215</v>
      </c>
      <c r="C37" s="38" t="s">
        <v>212</v>
      </c>
      <c r="D37" s="72" t="s">
        <v>45</v>
      </c>
      <c r="E37" s="72"/>
      <c r="F37" s="50"/>
      <c r="G37" s="50"/>
      <c r="H37" s="110"/>
      <c r="I37" s="112" t="s">
        <v>637</v>
      </c>
      <c r="J37" s="520"/>
      <c r="K37" s="533"/>
      <c r="L37" s="533"/>
      <c r="M37" s="573"/>
      <c r="N37" s="552"/>
      <c r="O37" s="552"/>
      <c r="P37" s="441" t="s">
        <v>8</v>
      </c>
      <c r="R37" s="34">
        <v>0</v>
      </c>
      <c r="S37" s="51"/>
      <c r="T37" s="34">
        <v>1</v>
      </c>
    </row>
    <row r="38" spans="1:21" ht="54" hidden="1" customHeight="1">
      <c r="A38" s="108"/>
      <c r="B38" s="63" t="s">
        <v>216</v>
      </c>
      <c r="C38" s="323" t="s">
        <v>210</v>
      </c>
      <c r="D38" s="197">
        <v>3.5</v>
      </c>
      <c r="E38" s="385"/>
      <c r="F38" s="64"/>
      <c r="G38" s="64"/>
      <c r="H38" s="111"/>
      <c r="I38" s="47" t="s">
        <v>64</v>
      </c>
      <c r="J38" s="517"/>
      <c r="K38" s="573"/>
      <c r="L38" s="517"/>
      <c r="M38" s="517"/>
      <c r="N38" s="555"/>
      <c r="O38" s="555"/>
      <c r="P38" s="617" t="s">
        <v>8</v>
      </c>
      <c r="R38" s="34">
        <v>1</v>
      </c>
      <c r="S38" s="51"/>
      <c r="T38" s="34">
        <v>0</v>
      </c>
    </row>
    <row r="39" spans="1:21" ht="50.25" hidden="1" customHeight="1">
      <c r="A39" s="108"/>
      <c r="B39" s="44" t="s">
        <v>217</v>
      </c>
      <c r="C39" s="38" t="s">
        <v>210</v>
      </c>
      <c r="D39" s="198">
        <v>3.8</v>
      </c>
      <c r="E39" s="72"/>
      <c r="F39" s="50"/>
      <c r="G39" s="50"/>
      <c r="H39" s="110"/>
      <c r="I39" s="47" t="s">
        <v>64</v>
      </c>
      <c r="J39" s="517"/>
      <c r="K39" s="573"/>
      <c r="L39" s="533"/>
      <c r="M39" s="533"/>
      <c r="N39" s="552"/>
      <c r="O39" s="552"/>
      <c r="P39" s="617" t="s">
        <v>8</v>
      </c>
      <c r="R39" s="34">
        <v>1</v>
      </c>
      <c r="S39" s="51"/>
      <c r="T39" s="34">
        <v>0</v>
      </c>
    </row>
    <row r="40" spans="1:21" ht="51.75" hidden="1" customHeight="1">
      <c r="A40" s="108"/>
      <c r="B40" s="44" t="s">
        <v>476</v>
      </c>
      <c r="C40" s="38" t="s">
        <v>210</v>
      </c>
      <c r="D40" s="198">
        <v>3.8</v>
      </c>
      <c r="E40" s="72"/>
      <c r="F40" s="50"/>
      <c r="G40" s="50"/>
      <c r="H40" s="110"/>
      <c r="I40" s="47" t="s">
        <v>64</v>
      </c>
      <c r="J40" s="517"/>
      <c r="K40" s="573"/>
      <c r="L40" s="533"/>
      <c r="M40" s="533"/>
      <c r="N40" s="552"/>
      <c r="O40" s="552"/>
      <c r="P40" s="617" t="s">
        <v>8</v>
      </c>
      <c r="R40" s="34">
        <v>1</v>
      </c>
      <c r="S40" s="51"/>
      <c r="T40" s="34">
        <v>0</v>
      </c>
    </row>
    <row r="41" spans="1:21" ht="51.75" hidden="1" customHeight="1">
      <c r="A41" s="108"/>
      <c r="B41" s="38" t="s">
        <v>237</v>
      </c>
      <c r="C41" s="38" t="s">
        <v>238</v>
      </c>
      <c r="D41" s="198">
        <v>4</v>
      </c>
      <c r="F41" s="50"/>
      <c r="G41" s="50"/>
      <c r="H41" s="110"/>
      <c r="I41" s="72" t="s">
        <v>621</v>
      </c>
      <c r="J41" s="518"/>
      <c r="K41" s="573"/>
      <c r="L41" s="533"/>
      <c r="M41" s="533"/>
      <c r="N41" s="552"/>
      <c r="O41" s="552"/>
      <c r="P41" s="417" t="s">
        <v>9</v>
      </c>
      <c r="R41" s="34">
        <v>1</v>
      </c>
      <c r="S41" s="51"/>
      <c r="T41" s="34">
        <v>0</v>
      </c>
    </row>
    <row r="42" spans="1:21" ht="46.2" hidden="1" customHeight="1">
      <c r="A42" s="108"/>
      <c r="B42" s="38" t="s">
        <v>239</v>
      </c>
      <c r="C42" s="38" t="s">
        <v>139</v>
      </c>
      <c r="D42" s="71" t="s">
        <v>30</v>
      </c>
      <c r="E42" s="72"/>
      <c r="F42" s="50"/>
      <c r="G42" s="50"/>
      <c r="H42" s="110"/>
      <c r="I42" s="72" t="s">
        <v>623</v>
      </c>
      <c r="J42" s="518"/>
      <c r="K42" s="573"/>
      <c r="L42" s="533"/>
      <c r="M42" s="533"/>
      <c r="N42" s="552"/>
      <c r="O42" s="552"/>
      <c r="P42" s="617" t="s">
        <v>9</v>
      </c>
      <c r="R42" s="34">
        <v>1</v>
      </c>
      <c r="S42" s="51"/>
      <c r="T42" s="34">
        <v>0</v>
      </c>
    </row>
    <row r="43" spans="1:21" ht="54" hidden="1" customHeight="1">
      <c r="A43" s="108"/>
      <c r="B43" s="38" t="s">
        <v>287</v>
      </c>
      <c r="C43" s="166" t="s">
        <v>288</v>
      </c>
      <c r="D43" s="72" t="s">
        <v>289</v>
      </c>
      <c r="E43" s="72"/>
      <c r="F43" s="50"/>
      <c r="G43" s="50"/>
      <c r="H43" s="50"/>
      <c r="I43" s="72" t="s">
        <v>623</v>
      </c>
      <c r="J43" s="518"/>
      <c r="K43" s="573"/>
      <c r="L43" s="533"/>
      <c r="M43" s="533"/>
      <c r="N43" s="552"/>
      <c r="O43" s="552"/>
      <c r="P43" s="38" t="s">
        <v>18</v>
      </c>
      <c r="R43" s="34">
        <v>1</v>
      </c>
      <c r="S43" s="51"/>
      <c r="T43" s="34">
        <v>0</v>
      </c>
    </row>
    <row r="44" spans="1:21" ht="49.5" hidden="1" customHeight="1">
      <c r="A44" s="108"/>
      <c r="B44" s="44" t="s">
        <v>213</v>
      </c>
      <c r="C44" s="38" t="s">
        <v>210</v>
      </c>
      <c r="D44" s="196">
        <v>3.8</v>
      </c>
      <c r="E44" s="72"/>
      <c r="F44" s="50"/>
      <c r="G44" s="50"/>
      <c r="H44" s="110"/>
      <c r="I44" s="422" t="s">
        <v>623</v>
      </c>
      <c r="J44" s="513"/>
      <c r="K44" s="573"/>
      <c r="L44" s="533"/>
      <c r="M44" s="533"/>
      <c r="N44" s="552"/>
      <c r="O44" s="552"/>
      <c r="P44" s="38" t="s">
        <v>8</v>
      </c>
      <c r="R44" s="34">
        <v>1</v>
      </c>
      <c r="S44" s="51"/>
      <c r="T44" s="34">
        <v>0</v>
      </c>
    </row>
    <row r="45" spans="1:21" ht="56.4" hidden="1" customHeight="1">
      <c r="A45" s="116"/>
      <c r="B45" s="329" t="s">
        <v>374</v>
      </c>
      <c r="C45" s="38" t="s">
        <v>494</v>
      </c>
      <c r="D45" s="50" t="s">
        <v>495</v>
      </c>
      <c r="E45" s="72"/>
      <c r="F45" s="50"/>
      <c r="G45" s="50"/>
      <c r="H45" s="107">
        <v>77500</v>
      </c>
      <c r="I45" s="72" t="s">
        <v>64</v>
      </c>
      <c r="J45" s="518"/>
      <c r="K45" s="573"/>
      <c r="L45" s="533"/>
      <c r="M45" s="533"/>
      <c r="N45" s="552"/>
      <c r="O45" s="552"/>
      <c r="P45" s="38" t="s">
        <v>5</v>
      </c>
      <c r="R45" s="34">
        <v>1</v>
      </c>
      <c r="S45" s="51"/>
      <c r="T45" s="34">
        <v>0</v>
      </c>
    </row>
    <row r="46" spans="1:21" ht="22.8" hidden="1" customHeight="1">
      <c r="A46" s="270" t="s">
        <v>91</v>
      </c>
      <c r="B46" s="271"/>
      <c r="C46" s="186"/>
      <c r="D46" s="283"/>
      <c r="E46" s="267"/>
      <c r="F46" s="283"/>
      <c r="G46" s="283"/>
      <c r="H46" s="283"/>
      <c r="I46" s="421"/>
      <c r="J46" s="523"/>
      <c r="K46" s="527"/>
      <c r="L46" s="527"/>
      <c r="M46" s="527"/>
      <c r="N46" s="556"/>
      <c r="O46" s="556"/>
      <c r="P46" s="187"/>
      <c r="S46" s="51">
        <f>SUM(R13:R45)</f>
        <v>24</v>
      </c>
      <c r="U46" s="51">
        <f>SUM(T13:T45)</f>
        <v>9</v>
      </c>
    </row>
    <row r="47" spans="1:21" ht="21.6" hidden="1" customHeight="1">
      <c r="A47" s="108" t="s">
        <v>121</v>
      </c>
      <c r="B47" s="241"/>
      <c r="C47" s="242"/>
      <c r="D47" s="276"/>
      <c r="E47" s="384"/>
      <c r="F47" s="276"/>
      <c r="G47" s="276"/>
      <c r="H47" s="276"/>
      <c r="I47" s="422"/>
      <c r="J47" s="515"/>
      <c r="K47" s="531"/>
      <c r="L47" s="531"/>
      <c r="M47" s="531"/>
      <c r="N47" s="554"/>
      <c r="O47" s="554"/>
      <c r="P47" s="240"/>
    </row>
    <row r="48" spans="1:21" ht="48.6" hidden="1" customHeight="1">
      <c r="A48" s="59"/>
      <c r="B48" s="63" t="s">
        <v>167</v>
      </c>
      <c r="C48" s="323" t="s">
        <v>570</v>
      </c>
      <c r="D48" s="64" t="s">
        <v>30</v>
      </c>
      <c r="E48" s="411"/>
      <c r="F48" s="64"/>
      <c r="G48" s="64"/>
      <c r="H48" s="64"/>
      <c r="I48" s="423" t="s">
        <v>30</v>
      </c>
      <c r="J48" s="518"/>
      <c r="K48" s="517"/>
      <c r="L48" s="573"/>
      <c r="M48" s="517"/>
      <c r="N48" s="555"/>
      <c r="O48" s="555"/>
      <c r="P48" s="449" t="s">
        <v>17</v>
      </c>
      <c r="R48" s="34">
        <v>0</v>
      </c>
      <c r="T48" s="34">
        <v>1</v>
      </c>
    </row>
    <row r="49" spans="1:28" ht="82.2" hidden="1" customHeight="1">
      <c r="A49" s="120"/>
      <c r="B49" s="323" t="s">
        <v>510</v>
      </c>
      <c r="C49" s="171" t="s">
        <v>442</v>
      </c>
      <c r="D49" s="91" t="s">
        <v>53</v>
      </c>
      <c r="E49" s="385"/>
      <c r="F49" s="64"/>
      <c r="G49" s="231">
        <v>14900</v>
      </c>
      <c r="H49" s="231">
        <v>14900</v>
      </c>
      <c r="I49" s="232" t="s">
        <v>53</v>
      </c>
      <c r="J49" s="522"/>
      <c r="K49" s="517"/>
      <c r="L49" s="573"/>
      <c r="M49" s="517"/>
      <c r="N49" s="555"/>
      <c r="O49" s="555"/>
      <c r="P49" s="306" t="s">
        <v>14</v>
      </c>
      <c r="R49" s="34">
        <v>0</v>
      </c>
      <c r="S49" s="52"/>
      <c r="T49" s="34">
        <v>1</v>
      </c>
    </row>
    <row r="50" spans="1:28" ht="133.80000000000001" hidden="1" customHeight="1">
      <c r="A50" s="59"/>
      <c r="B50" s="323" t="s">
        <v>290</v>
      </c>
      <c r="C50" s="17" t="s">
        <v>291</v>
      </c>
      <c r="D50" s="306" t="s">
        <v>580</v>
      </c>
      <c r="E50" s="385"/>
      <c r="F50" s="64"/>
      <c r="G50" s="64"/>
      <c r="H50" s="64"/>
      <c r="I50" s="423" t="s">
        <v>35</v>
      </c>
      <c r="J50" s="518"/>
      <c r="K50" s="517"/>
      <c r="L50" s="517"/>
      <c r="M50" s="573"/>
      <c r="N50" s="555"/>
      <c r="O50" s="555"/>
      <c r="P50" s="38" t="s">
        <v>18</v>
      </c>
      <c r="R50" s="34">
        <v>0</v>
      </c>
      <c r="S50" s="52"/>
      <c r="T50" s="34">
        <v>1</v>
      </c>
    </row>
    <row r="51" spans="1:28" ht="90" hidden="1" customHeight="1">
      <c r="A51" s="59"/>
      <c r="B51" s="419" t="s">
        <v>351</v>
      </c>
      <c r="C51" s="38" t="s">
        <v>431</v>
      </c>
      <c r="D51" s="199" t="s">
        <v>512</v>
      </c>
      <c r="E51" s="72"/>
      <c r="F51" s="50"/>
      <c r="G51" s="114"/>
      <c r="H51" s="117" t="s">
        <v>440</v>
      </c>
      <c r="I51" s="1092" t="s">
        <v>650</v>
      </c>
      <c r="J51" s="524"/>
      <c r="K51" s="573"/>
      <c r="L51" s="533"/>
      <c r="M51" s="533"/>
      <c r="N51" s="552"/>
      <c r="O51" s="552"/>
      <c r="P51" s="61" t="s">
        <v>15</v>
      </c>
      <c r="R51" s="34">
        <v>1</v>
      </c>
      <c r="S51" s="52"/>
      <c r="T51" s="34">
        <v>0</v>
      </c>
    </row>
    <row r="52" spans="1:28" ht="80.400000000000006" hidden="1" customHeight="1">
      <c r="A52" s="59"/>
      <c r="B52" s="624" t="s">
        <v>351</v>
      </c>
      <c r="C52" s="38" t="s">
        <v>511</v>
      </c>
      <c r="D52" s="198">
        <v>4</v>
      </c>
      <c r="E52" s="72"/>
      <c r="F52" s="50"/>
      <c r="G52" s="114"/>
      <c r="H52" s="75"/>
      <c r="I52" s="1093"/>
      <c r="J52" s="524"/>
      <c r="K52" s="573"/>
      <c r="L52" s="533"/>
      <c r="M52" s="533"/>
      <c r="N52" s="552"/>
      <c r="O52" s="552"/>
      <c r="P52" s="61" t="s">
        <v>15</v>
      </c>
      <c r="R52" s="34">
        <v>1</v>
      </c>
      <c r="S52" s="52"/>
      <c r="T52" s="34">
        <v>0</v>
      </c>
    </row>
    <row r="53" spans="1:28" ht="99.6" hidden="1" customHeight="1">
      <c r="A53" s="59"/>
      <c r="B53" s="624" t="s">
        <v>351</v>
      </c>
      <c r="C53" s="38" t="s">
        <v>352</v>
      </c>
      <c r="D53" s="50" t="s">
        <v>58</v>
      </c>
      <c r="E53" s="72"/>
      <c r="F53" s="50"/>
      <c r="G53" s="114"/>
      <c r="H53" s="50"/>
      <c r="I53" s="1094"/>
      <c r="J53" s="525"/>
      <c r="K53" s="573"/>
      <c r="L53" s="533"/>
      <c r="M53" s="533"/>
      <c r="N53" s="552"/>
      <c r="O53" s="552"/>
      <c r="P53" s="61" t="s">
        <v>15</v>
      </c>
      <c r="R53" s="34">
        <v>1</v>
      </c>
      <c r="S53" s="52"/>
      <c r="T53" s="34">
        <v>0</v>
      </c>
    </row>
    <row r="54" spans="1:28" ht="49.5" hidden="1" customHeight="1">
      <c r="A54" s="59"/>
      <c r="B54" s="1090" t="s">
        <v>651</v>
      </c>
      <c r="C54" s="38" t="s">
        <v>207</v>
      </c>
      <c r="D54" s="282">
        <v>4</v>
      </c>
      <c r="E54" s="415"/>
      <c r="F54" s="283"/>
      <c r="G54" s="284"/>
      <c r="H54" s="285">
        <v>30000</v>
      </c>
      <c r="I54" s="399">
        <v>4</v>
      </c>
      <c r="J54" s="639"/>
      <c r="K54" s="533"/>
      <c r="L54" s="573"/>
      <c r="M54" s="533"/>
      <c r="N54" s="552"/>
      <c r="O54" s="557">
        <v>28050</v>
      </c>
      <c r="P54" s="61" t="s">
        <v>15</v>
      </c>
      <c r="S54" s="52"/>
      <c r="T54" s="34">
        <v>1</v>
      </c>
    </row>
    <row r="55" spans="1:28" ht="50.25" hidden="1" customHeight="1">
      <c r="A55" s="67"/>
      <c r="B55" s="1091"/>
      <c r="C55" s="317" t="s">
        <v>353</v>
      </c>
      <c r="D55" s="196">
        <v>4</v>
      </c>
      <c r="E55" s="72"/>
      <c r="F55" s="50"/>
      <c r="G55" s="114"/>
      <c r="H55" s="114"/>
      <c r="I55" s="198">
        <v>3.73</v>
      </c>
      <c r="J55" s="519"/>
      <c r="K55" s="573"/>
      <c r="L55" s="517"/>
      <c r="M55" s="517"/>
      <c r="N55" s="555"/>
      <c r="O55" s="555"/>
      <c r="P55" s="61" t="s">
        <v>15</v>
      </c>
      <c r="R55" s="34">
        <v>1</v>
      </c>
      <c r="S55" s="52">
        <f>SUM(R48:R55)</f>
        <v>4</v>
      </c>
      <c r="T55" s="34">
        <v>0</v>
      </c>
      <c r="U55" s="52">
        <f>SUM(T48:T55)</f>
        <v>4</v>
      </c>
    </row>
    <row r="56" spans="1:28" ht="26.25" hidden="1" customHeight="1">
      <c r="A56" s="48" t="s">
        <v>119</v>
      </c>
      <c r="B56" s="243"/>
      <c r="C56" s="148"/>
      <c r="D56" s="276"/>
      <c r="E56" s="384"/>
      <c r="F56" s="276"/>
      <c r="G56" s="276"/>
      <c r="H56" s="276"/>
      <c r="I56" s="422"/>
      <c r="J56" s="515"/>
      <c r="K56" s="527"/>
      <c r="L56" s="527"/>
      <c r="M56" s="527"/>
      <c r="N56" s="556"/>
      <c r="O56" s="556"/>
      <c r="P56" s="187"/>
      <c r="S56" s="52"/>
      <c r="W56" s="68">
        <f>SUM(R49:R56)</f>
        <v>4</v>
      </c>
      <c r="Y56" s="68">
        <f>SUM(T49:T56)</f>
        <v>3</v>
      </c>
    </row>
    <row r="57" spans="1:28" ht="53.4" hidden="1" customHeight="1">
      <c r="A57" s="59"/>
      <c r="B57" s="63" t="s">
        <v>168</v>
      </c>
      <c r="C57" s="323" t="s">
        <v>164</v>
      </c>
      <c r="D57" s="64" t="s">
        <v>32</v>
      </c>
      <c r="E57" s="411"/>
      <c r="F57" s="64"/>
      <c r="G57" s="64"/>
      <c r="H57" s="64"/>
      <c r="I57" s="423" t="s">
        <v>64</v>
      </c>
      <c r="J57" s="518"/>
      <c r="K57" s="573"/>
      <c r="L57" s="517"/>
      <c r="M57" s="517"/>
      <c r="N57" s="555"/>
      <c r="O57" s="555"/>
      <c r="P57" s="449" t="s">
        <v>17</v>
      </c>
      <c r="R57" s="34">
        <v>1</v>
      </c>
      <c r="S57" s="52"/>
      <c r="T57" s="34">
        <v>0</v>
      </c>
    </row>
    <row r="58" spans="1:28" ht="96" hidden="1" customHeight="1">
      <c r="A58" s="59"/>
      <c r="B58" s="44" t="s">
        <v>240</v>
      </c>
      <c r="C58" s="38" t="s">
        <v>241</v>
      </c>
      <c r="D58" s="72" t="s">
        <v>35</v>
      </c>
      <c r="E58" s="72"/>
      <c r="F58" s="50"/>
      <c r="G58" s="50"/>
      <c r="H58" s="50"/>
      <c r="I58" s="72" t="s">
        <v>35</v>
      </c>
      <c r="J58" s="513"/>
      <c r="K58" s="533"/>
      <c r="L58" s="573"/>
      <c r="M58" s="533"/>
      <c r="N58" s="552"/>
      <c r="O58" s="552"/>
      <c r="P58" s="638" t="s">
        <v>9</v>
      </c>
      <c r="R58" s="34">
        <v>0</v>
      </c>
      <c r="S58" s="52"/>
      <c r="T58" s="34">
        <v>1</v>
      </c>
    </row>
    <row r="59" spans="1:28" ht="58.8" hidden="1" customHeight="1">
      <c r="A59" s="120"/>
      <c r="B59" s="37" t="s">
        <v>257</v>
      </c>
      <c r="C59" s="37" t="s">
        <v>258</v>
      </c>
      <c r="D59" s="198">
        <v>4</v>
      </c>
      <c r="E59" s="72"/>
      <c r="F59" s="72"/>
      <c r="G59" s="72"/>
      <c r="H59" s="72"/>
      <c r="I59" s="423" t="s">
        <v>64</v>
      </c>
      <c r="J59" s="518"/>
      <c r="K59" s="573"/>
      <c r="L59" s="574"/>
      <c r="M59" s="513"/>
      <c r="N59" s="558"/>
      <c r="O59" s="558"/>
      <c r="P59" s="37" t="s">
        <v>9</v>
      </c>
      <c r="R59" s="34">
        <v>1</v>
      </c>
      <c r="S59" s="327">
        <f>SUM(R57:R59)</f>
        <v>2</v>
      </c>
      <c r="T59" s="34">
        <v>0</v>
      </c>
      <c r="U59" s="327">
        <f>SUM(T57:T59)</f>
        <v>1</v>
      </c>
    </row>
    <row r="60" spans="1:28" ht="29.25" hidden="1" customHeight="1">
      <c r="A60" s="105" t="s">
        <v>114</v>
      </c>
      <c r="B60" s="243"/>
      <c r="C60" s="322"/>
      <c r="D60" s="245"/>
      <c r="E60" s="267"/>
      <c r="F60" s="283"/>
      <c r="G60" s="283"/>
      <c r="H60" s="283"/>
      <c r="I60" s="421"/>
      <c r="J60" s="523"/>
      <c r="K60" s="527"/>
      <c r="L60" s="527"/>
      <c r="M60" s="527"/>
      <c r="N60" s="556"/>
      <c r="O60" s="556"/>
      <c r="P60" s="187"/>
      <c r="W60" s="68">
        <f>SUM(R58:R60)</f>
        <v>1</v>
      </c>
      <c r="Y60" s="68">
        <f>SUM(T58:T60)</f>
        <v>1</v>
      </c>
    </row>
    <row r="61" spans="1:28" ht="58.2" hidden="1" customHeight="1">
      <c r="A61" s="120"/>
      <c r="B61" s="246" t="s">
        <v>324</v>
      </c>
      <c r="C61" s="326" t="s">
        <v>541</v>
      </c>
      <c r="D61" s="201" t="s">
        <v>35</v>
      </c>
      <c r="E61" s="210"/>
      <c r="F61" s="201"/>
      <c r="G61" s="201"/>
      <c r="H61" s="201"/>
      <c r="I61" s="201" t="s">
        <v>35</v>
      </c>
      <c r="J61" s="526"/>
      <c r="K61" s="517"/>
      <c r="L61" s="573"/>
      <c r="M61" s="517"/>
      <c r="N61" s="555"/>
      <c r="O61" s="555"/>
      <c r="P61" s="225" t="s">
        <v>11</v>
      </c>
      <c r="R61" s="34">
        <v>0</v>
      </c>
      <c r="S61" s="327">
        <v>1</v>
      </c>
      <c r="T61" s="34">
        <v>1</v>
      </c>
      <c r="U61" s="328">
        <v>1</v>
      </c>
      <c r="W61" s="164"/>
      <c r="X61" s="164"/>
      <c r="Y61" s="164"/>
      <c r="Z61" s="164"/>
      <c r="AA61" s="164"/>
      <c r="AB61" s="164"/>
    </row>
    <row r="62" spans="1:28" ht="27.75" hidden="1" customHeight="1">
      <c r="A62" s="105" t="s">
        <v>124</v>
      </c>
      <c r="B62" s="244"/>
      <c r="C62" s="61"/>
      <c r="D62" s="62"/>
      <c r="E62" s="267"/>
      <c r="F62" s="267"/>
      <c r="G62" s="267"/>
      <c r="H62" s="267"/>
      <c r="I62" s="428"/>
      <c r="J62" s="527"/>
      <c r="K62" s="527"/>
      <c r="L62" s="575"/>
      <c r="M62" s="527"/>
      <c r="N62" s="556"/>
      <c r="O62" s="556"/>
      <c r="P62" s="192"/>
      <c r="S62" s="52"/>
      <c r="W62" s="68">
        <v>1</v>
      </c>
      <c r="Y62" s="68">
        <v>1</v>
      </c>
    </row>
    <row r="63" spans="1:28" ht="51" hidden="1" customHeight="1">
      <c r="A63" s="59"/>
      <c r="B63" s="323" t="s">
        <v>196</v>
      </c>
      <c r="C63" s="65" t="s">
        <v>513</v>
      </c>
      <c r="D63" s="91" t="s">
        <v>197</v>
      </c>
      <c r="E63" s="385"/>
      <c r="F63" s="91"/>
      <c r="G63" s="91"/>
      <c r="H63" s="91"/>
      <c r="I63" s="423" t="s">
        <v>486</v>
      </c>
      <c r="J63" s="518"/>
      <c r="K63" s="573"/>
      <c r="L63" s="576"/>
      <c r="M63" s="517"/>
      <c r="N63" s="555"/>
      <c r="O63" s="555"/>
      <c r="P63" s="306" t="s">
        <v>6</v>
      </c>
      <c r="R63" s="34">
        <v>1</v>
      </c>
      <c r="S63" s="52"/>
      <c r="T63" s="34">
        <v>0</v>
      </c>
    </row>
    <row r="64" spans="1:28" ht="49.5" hidden="1" customHeight="1">
      <c r="A64" s="108"/>
      <c r="B64" s="38" t="s">
        <v>198</v>
      </c>
      <c r="C64" s="37" t="s">
        <v>199</v>
      </c>
      <c r="D64" s="72" t="s">
        <v>57</v>
      </c>
      <c r="E64" s="72"/>
      <c r="F64" s="72"/>
      <c r="G64" s="72"/>
      <c r="H64" s="72"/>
      <c r="I64" s="72" t="s">
        <v>66</v>
      </c>
      <c r="J64" s="513"/>
      <c r="K64" s="533"/>
      <c r="L64" s="574"/>
      <c r="M64" s="573"/>
      <c r="N64" s="552"/>
      <c r="O64" s="552"/>
      <c r="P64" s="37" t="s">
        <v>6</v>
      </c>
      <c r="R64" s="34">
        <v>0</v>
      </c>
      <c r="S64" s="52"/>
      <c r="T64" s="34">
        <v>1</v>
      </c>
    </row>
    <row r="65" spans="1:26" ht="54" hidden="1" customHeight="1">
      <c r="A65" s="108"/>
      <c r="B65" s="323" t="s">
        <v>200</v>
      </c>
      <c r="C65" s="65" t="s">
        <v>514</v>
      </c>
      <c r="D65" s="91" t="s">
        <v>201</v>
      </c>
      <c r="E65" s="385"/>
      <c r="F65" s="91"/>
      <c r="G65" s="91"/>
      <c r="H65" s="91"/>
      <c r="I65" s="423" t="s">
        <v>44</v>
      </c>
      <c r="J65" s="518"/>
      <c r="K65" s="573"/>
      <c r="L65" s="576"/>
      <c r="M65" s="517"/>
      <c r="N65" s="555"/>
      <c r="O65" s="555"/>
      <c r="P65" s="37" t="s">
        <v>6</v>
      </c>
      <c r="R65" s="34">
        <v>1</v>
      </c>
      <c r="S65" s="52"/>
    </row>
    <row r="66" spans="1:26" ht="50.25" hidden="1" customHeight="1">
      <c r="A66" s="108"/>
      <c r="B66" s="387" t="s">
        <v>219</v>
      </c>
      <c r="C66" s="37" t="s">
        <v>220</v>
      </c>
      <c r="D66" s="47" t="s">
        <v>60</v>
      </c>
      <c r="E66" s="72"/>
      <c r="F66" s="72"/>
      <c r="G66" s="72"/>
      <c r="H66" s="72"/>
      <c r="I66" s="47" t="s">
        <v>64</v>
      </c>
      <c r="J66" s="517"/>
      <c r="K66" s="573"/>
      <c r="L66" s="577"/>
      <c r="M66" s="533"/>
      <c r="N66" s="552"/>
      <c r="O66" s="552"/>
      <c r="P66" s="38" t="s">
        <v>8</v>
      </c>
      <c r="R66" s="34">
        <v>1</v>
      </c>
      <c r="S66" s="52"/>
    </row>
    <row r="67" spans="1:26" ht="52.2" hidden="1" customHeight="1">
      <c r="A67" s="108"/>
      <c r="B67" s="38" t="s">
        <v>219</v>
      </c>
      <c r="C67" s="323" t="s">
        <v>259</v>
      </c>
      <c r="D67" s="91" t="s">
        <v>77</v>
      </c>
      <c r="E67" s="385"/>
      <c r="F67" s="64"/>
      <c r="G67" s="50" t="s">
        <v>260</v>
      </c>
      <c r="H67" s="64" t="s">
        <v>261</v>
      </c>
      <c r="I67" s="423" t="s">
        <v>640</v>
      </c>
      <c r="J67" s="518"/>
      <c r="K67" s="573"/>
      <c r="L67" s="517"/>
      <c r="M67" s="517"/>
      <c r="N67" s="555"/>
      <c r="O67" s="555"/>
      <c r="P67" s="61" t="s">
        <v>13</v>
      </c>
      <c r="R67" s="34">
        <v>1</v>
      </c>
      <c r="S67" s="52"/>
    </row>
    <row r="68" spans="1:26" ht="73.2" hidden="1" customHeight="1">
      <c r="A68" s="67"/>
      <c r="B68" s="63" t="s">
        <v>262</v>
      </c>
      <c r="C68" s="324" t="s">
        <v>259</v>
      </c>
      <c r="D68" s="71" t="s">
        <v>263</v>
      </c>
      <c r="E68" s="384"/>
      <c r="F68" s="276"/>
      <c r="G68" s="64" t="s">
        <v>264</v>
      </c>
      <c r="H68" s="479" t="s">
        <v>714</v>
      </c>
      <c r="I68" s="422" t="s">
        <v>641</v>
      </c>
      <c r="J68" s="515"/>
      <c r="K68" s="573"/>
      <c r="L68" s="531"/>
      <c r="M68" s="531"/>
      <c r="N68" s="554"/>
      <c r="O68" s="554"/>
      <c r="P68" s="61" t="s">
        <v>13</v>
      </c>
      <c r="R68" s="34">
        <v>1</v>
      </c>
      <c r="S68" s="327">
        <f>SUM(R63:R68)</f>
        <v>5</v>
      </c>
      <c r="U68" s="327">
        <f>SUM(T63:T68)</f>
        <v>1</v>
      </c>
    </row>
    <row r="69" spans="1:26" ht="25.5" hidden="1" customHeight="1">
      <c r="A69" s="105" t="s">
        <v>123</v>
      </c>
      <c r="B69" s="244"/>
      <c r="C69" s="61"/>
      <c r="D69" s="62"/>
      <c r="E69" s="267"/>
      <c r="F69" s="267"/>
      <c r="G69" s="267"/>
      <c r="H69" s="267"/>
      <c r="I69" s="428"/>
      <c r="J69" s="528"/>
      <c r="K69" s="528"/>
      <c r="L69" s="575"/>
      <c r="M69" s="527"/>
      <c r="N69" s="556"/>
      <c r="O69" s="556"/>
      <c r="P69" s="192"/>
      <c r="S69" s="52"/>
      <c r="V69" s="164"/>
      <c r="W69" s="68">
        <f>SUM(R64:R69)</f>
        <v>4</v>
      </c>
      <c r="X69" s="164"/>
      <c r="Y69" s="68">
        <f>SUM(T64:T69)</f>
        <v>1</v>
      </c>
    </row>
    <row r="70" spans="1:26" ht="56.25" hidden="1" customHeight="1">
      <c r="A70" s="108"/>
      <c r="B70" s="445" t="s">
        <v>578</v>
      </c>
      <c r="C70" s="323" t="s">
        <v>556</v>
      </c>
      <c r="D70" s="311" t="s">
        <v>166</v>
      </c>
      <c r="E70" s="411"/>
      <c r="F70" s="64"/>
      <c r="G70" s="64"/>
      <c r="H70" s="64"/>
      <c r="I70" s="423" t="s">
        <v>601</v>
      </c>
      <c r="J70" s="518"/>
      <c r="K70" s="573"/>
      <c r="L70" s="517"/>
      <c r="M70" s="517"/>
      <c r="N70" s="555"/>
      <c r="O70" s="555"/>
      <c r="P70" s="460" t="s">
        <v>17</v>
      </c>
      <c r="R70" s="34">
        <v>1</v>
      </c>
      <c r="S70" s="52"/>
      <c r="W70" s="164"/>
      <c r="Y70" s="164"/>
    </row>
    <row r="71" spans="1:26" ht="81.75" hidden="1" customHeight="1">
      <c r="A71" s="207"/>
      <c r="B71" s="445" t="s">
        <v>578</v>
      </c>
      <c r="C71" s="167" t="s">
        <v>484</v>
      </c>
      <c r="D71" s="394" t="s">
        <v>483</v>
      </c>
      <c r="E71" s="410"/>
      <c r="F71" s="393"/>
      <c r="G71" s="393"/>
      <c r="H71" s="393"/>
      <c r="I71" s="398">
        <v>9500</v>
      </c>
      <c r="J71" s="529"/>
      <c r="K71" s="578"/>
      <c r="L71" s="579"/>
      <c r="M71" s="580"/>
      <c r="N71" s="559"/>
      <c r="O71" s="559"/>
      <c r="P71" s="217" t="s">
        <v>17</v>
      </c>
      <c r="R71" s="34">
        <v>1</v>
      </c>
      <c r="S71" s="51"/>
    </row>
    <row r="72" spans="1:26" ht="75.599999999999994" hidden="1" customHeight="1">
      <c r="A72" s="474"/>
      <c r="B72" s="44" t="s">
        <v>350</v>
      </c>
      <c r="C72" s="323" t="s">
        <v>555</v>
      </c>
      <c r="D72" s="64" t="s">
        <v>43</v>
      </c>
      <c r="E72" s="385"/>
      <c r="F72" s="64"/>
      <c r="G72" s="64"/>
      <c r="H72" s="64"/>
      <c r="I72" s="423" t="s">
        <v>64</v>
      </c>
      <c r="J72" s="518"/>
      <c r="K72" s="573"/>
      <c r="L72" s="533"/>
      <c r="M72" s="533"/>
      <c r="N72" s="552"/>
      <c r="O72" s="552"/>
      <c r="P72" s="40" t="s">
        <v>11</v>
      </c>
      <c r="Q72" s="164"/>
      <c r="R72" s="34">
        <v>1</v>
      </c>
      <c r="S72" s="205"/>
      <c r="T72" s="205"/>
    </row>
    <row r="73" spans="1:26" ht="58.5" hidden="1" customHeight="1">
      <c r="A73" s="630"/>
      <c r="B73" s="44" t="s">
        <v>350</v>
      </c>
      <c r="C73" s="323" t="s">
        <v>349</v>
      </c>
      <c r="D73" s="64" t="s">
        <v>43</v>
      </c>
      <c r="E73" s="385"/>
      <c r="F73" s="64"/>
      <c r="G73" s="64"/>
      <c r="H73" s="64"/>
      <c r="I73" s="423" t="s">
        <v>64</v>
      </c>
      <c r="J73" s="518"/>
      <c r="K73" s="573"/>
      <c r="L73" s="517"/>
      <c r="M73" s="517"/>
      <c r="N73" s="555"/>
      <c r="O73" s="555"/>
      <c r="P73" s="40" t="s">
        <v>11</v>
      </c>
      <c r="Q73" s="164"/>
      <c r="R73" s="34">
        <v>1</v>
      </c>
      <c r="S73" s="205"/>
      <c r="T73" s="205"/>
    </row>
    <row r="74" spans="1:26" ht="53.4" hidden="1" customHeight="1">
      <c r="A74" s="108"/>
      <c r="B74" s="63" t="s">
        <v>348</v>
      </c>
      <c r="C74" s="65" t="s">
        <v>425</v>
      </c>
      <c r="D74" s="91" t="s">
        <v>30</v>
      </c>
      <c r="E74" s="385"/>
      <c r="F74" s="64"/>
      <c r="G74" s="64"/>
      <c r="H74" s="64"/>
      <c r="I74" s="423" t="s">
        <v>35</v>
      </c>
      <c r="J74" s="518"/>
      <c r="K74" s="517"/>
      <c r="L74" s="517"/>
      <c r="M74" s="573"/>
      <c r="N74" s="555"/>
      <c r="O74" s="555"/>
      <c r="P74" s="17" t="s">
        <v>4</v>
      </c>
      <c r="Q74" s="164"/>
      <c r="S74" s="205"/>
      <c r="T74" s="205">
        <v>1</v>
      </c>
    </row>
    <row r="75" spans="1:26" ht="58.8" hidden="1" customHeight="1">
      <c r="A75" s="207"/>
      <c r="B75" s="200" t="s">
        <v>434</v>
      </c>
      <c r="C75" s="167" t="s">
        <v>435</v>
      </c>
      <c r="D75" s="210" t="s">
        <v>436</v>
      </c>
      <c r="E75" s="169"/>
      <c r="F75" s="169"/>
      <c r="G75" s="169"/>
      <c r="H75" s="169"/>
      <c r="I75" s="210" t="s">
        <v>624</v>
      </c>
      <c r="J75" s="530"/>
      <c r="K75" s="545"/>
      <c r="L75" s="577"/>
      <c r="M75" s="578"/>
      <c r="N75" s="552"/>
      <c r="O75" s="552"/>
      <c r="P75" s="209" t="s">
        <v>9</v>
      </c>
      <c r="S75" s="52"/>
      <c r="T75" s="34">
        <v>1</v>
      </c>
    </row>
    <row r="76" spans="1:26" ht="75" hidden="1" customHeight="1">
      <c r="A76" s="59"/>
      <c r="B76" s="63" t="s">
        <v>21</v>
      </c>
      <c r="C76" s="323" t="s">
        <v>218</v>
      </c>
      <c r="D76" s="91" t="s">
        <v>59</v>
      </c>
      <c r="E76" s="385"/>
      <c r="F76" s="64"/>
      <c r="G76" s="64"/>
      <c r="H76" s="64"/>
      <c r="I76" s="423" t="s">
        <v>64</v>
      </c>
      <c r="J76" s="518"/>
      <c r="K76" s="573"/>
      <c r="L76" s="517"/>
      <c r="M76" s="517"/>
      <c r="N76" s="555"/>
      <c r="O76" s="555"/>
      <c r="P76" s="45" t="s">
        <v>8</v>
      </c>
      <c r="R76" s="34">
        <v>1</v>
      </c>
      <c r="S76" s="52"/>
    </row>
    <row r="77" spans="1:26" ht="99.6" hidden="1" customHeight="1">
      <c r="A77" s="207"/>
      <c r="B77" s="326" t="s">
        <v>480</v>
      </c>
      <c r="C77" s="211" t="s">
        <v>481</v>
      </c>
      <c r="D77" s="210" t="s">
        <v>76</v>
      </c>
      <c r="E77" s="210"/>
      <c r="F77" s="210"/>
      <c r="G77" s="210"/>
      <c r="H77" s="210"/>
      <c r="I77" s="210" t="s">
        <v>76</v>
      </c>
      <c r="J77" s="513"/>
      <c r="K77" s="581"/>
      <c r="L77" s="573"/>
      <c r="M77" s="517"/>
      <c r="N77" s="555"/>
      <c r="O77" s="555"/>
      <c r="P77" s="225" t="s">
        <v>9</v>
      </c>
      <c r="S77" s="54"/>
      <c r="T77" s="34">
        <v>1</v>
      </c>
      <c r="U77" s="54"/>
      <c r="W77" s="164"/>
      <c r="Y77" s="164"/>
      <c r="Z77" s="164"/>
    </row>
    <row r="78" spans="1:26" ht="57.6" hidden="1" customHeight="1">
      <c r="A78" s="108"/>
      <c r="B78" s="326" t="s">
        <v>593</v>
      </c>
      <c r="C78" s="326" t="s">
        <v>443</v>
      </c>
      <c r="D78" s="201" t="s">
        <v>426</v>
      </c>
      <c r="E78" s="210"/>
      <c r="F78" s="201"/>
      <c r="G78" s="201"/>
      <c r="H78" s="201"/>
      <c r="I78" s="210" t="s">
        <v>654</v>
      </c>
      <c r="J78" s="518"/>
      <c r="K78" s="581"/>
      <c r="L78" s="573"/>
      <c r="N78" s="555"/>
      <c r="O78" s="555"/>
      <c r="P78" s="451" t="s">
        <v>14</v>
      </c>
      <c r="Q78" s="164"/>
      <c r="R78" s="164"/>
      <c r="S78" s="353"/>
      <c r="T78" s="205">
        <v>1</v>
      </c>
      <c r="U78" s="353"/>
      <c r="W78" s="164"/>
      <c r="Y78" s="164"/>
      <c r="Z78" s="164"/>
    </row>
    <row r="79" spans="1:26" ht="66" hidden="1" customHeight="1">
      <c r="A79" s="59"/>
      <c r="B79" s="200" t="s">
        <v>444</v>
      </c>
      <c r="C79" s="167" t="s">
        <v>445</v>
      </c>
      <c r="D79" s="169" t="s">
        <v>446</v>
      </c>
      <c r="E79" s="169"/>
      <c r="F79" s="169"/>
      <c r="G79" s="169"/>
      <c r="H79" s="169"/>
      <c r="I79" s="169" t="s">
        <v>446</v>
      </c>
      <c r="J79" s="513"/>
      <c r="K79" s="533"/>
      <c r="L79" s="573"/>
      <c r="M79" s="533"/>
      <c r="N79" s="552"/>
      <c r="O79" s="552"/>
      <c r="P79" s="451" t="s">
        <v>14</v>
      </c>
      <c r="S79" s="55"/>
      <c r="T79" s="34">
        <v>1</v>
      </c>
    </row>
    <row r="80" spans="1:26" ht="55.8" hidden="1" customHeight="1">
      <c r="A80" s="120"/>
      <c r="B80" s="44" t="s">
        <v>300</v>
      </c>
      <c r="C80" s="106" t="s">
        <v>301</v>
      </c>
      <c r="D80" s="47" t="s">
        <v>302</v>
      </c>
      <c r="E80" s="47"/>
      <c r="F80" s="47"/>
      <c r="G80" s="47"/>
      <c r="H80" s="47"/>
      <c r="I80" s="47" t="s">
        <v>64</v>
      </c>
      <c r="J80" s="517"/>
      <c r="K80" s="573"/>
      <c r="L80" s="583"/>
      <c r="M80" s="533"/>
      <c r="N80" s="552"/>
      <c r="O80" s="552"/>
      <c r="P80" s="44" t="s">
        <v>18</v>
      </c>
      <c r="R80" s="34">
        <v>1</v>
      </c>
      <c r="S80" s="39">
        <f>SUM(R70:R80)</f>
        <v>6</v>
      </c>
      <c r="U80" s="39">
        <f>SUM(T70:T80)</f>
        <v>5</v>
      </c>
    </row>
    <row r="81" spans="1:20" ht="27" hidden="1" customHeight="1">
      <c r="A81" s="188" t="s">
        <v>92</v>
      </c>
      <c r="B81" s="189"/>
      <c r="C81" s="190"/>
      <c r="D81" s="62"/>
      <c r="E81" s="267"/>
      <c r="F81" s="267"/>
      <c r="G81" s="267"/>
      <c r="H81" s="267"/>
      <c r="I81" s="428"/>
      <c r="J81" s="527"/>
      <c r="K81" s="527"/>
      <c r="L81" s="575"/>
      <c r="M81" s="527"/>
      <c r="N81" s="556"/>
      <c r="O81" s="556"/>
      <c r="P81" s="192"/>
    </row>
    <row r="82" spans="1:20" ht="25.5" hidden="1" customHeight="1">
      <c r="A82" s="121" t="s">
        <v>113</v>
      </c>
      <c r="B82" s="133"/>
      <c r="C82" s="247"/>
      <c r="D82" s="309"/>
      <c r="E82" s="384"/>
      <c r="F82" s="71"/>
      <c r="G82" s="71"/>
      <c r="H82" s="71"/>
      <c r="I82" s="424"/>
      <c r="J82" s="531"/>
      <c r="K82" s="531"/>
      <c r="L82" s="584"/>
      <c r="M82" s="531"/>
      <c r="N82" s="554"/>
      <c r="O82" s="554"/>
      <c r="P82" s="142"/>
      <c r="S82" s="58"/>
    </row>
    <row r="83" spans="1:20" ht="52.5" hidden="1" customHeight="1">
      <c r="A83" s="121"/>
      <c r="B83" s="158" t="s">
        <v>334</v>
      </c>
      <c r="C83" s="65" t="s">
        <v>389</v>
      </c>
      <c r="D83" s="358" t="s">
        <v>151</v>
      </c>
      <c r="E83" s="385"/>
      <c r="F83" s="91"/>
      <c r="G83" s="91"/>
      <c r="H83" s="91"/>
      <c r="I83" s="425" t="s">
        <v>64</v>
      </c>
      <c r="J83" s="517"/>
      <c r="K83" s="573"/>
      <c r="L83" s="576"/>
      <c r="M83" s="517"/>
      <c r="N83" s="555"/>
      <c r="O83" s="555"/>
      <c r="P83" s="36" t="s">
        <v>11</v>
      </c>
      <c r="R83" s="34">
        <v>1</v>
      </c>
    </row>
    <row r="84" spans="1:20" ht="58.2" hidden="1" customHeight="1">
      <c r="A84" s="7"/>
      <c r="B84" s="625" t="s">
        <v>334</v>
      </c>
      <c r="C84" s="65" t="s">
        <v>390</v>
      </c>
      <c r="D84" s="358" t="s">
        <v>329</v>
      </c>
      <c r="E84" s="385"/>
      <c r="F84" s="91"/>
      <c r="G84" s="91"/>
      <c r="H84" s="91"/>
      <c r="I84" s="47" t="s">
        <v>64</v>
      </c>
      <c r="J84" s="517"/>
      <c r="K84" s="573"/>
      <c r="L84" s="576"/>
      <c r="M84" s="517"/>
      <c r="N84" s="555"/>
      <c r="O84" s="555"/>
      <c r="P84" s="65" t="s">
        <v>11</v>
      </c>
      <c r="Q84" s="215"/>
      <c r="R84" s="34">
        <v>1</v>
      </c>
      <c r="S84" s="218"/>
      <c r="T84" s="215"/>
    </row>
    <row r="85" spans="1:20" ht="75" hidden="1" customHeight="1">
      <c r="A85" s="48"/>
      <c r="B85" s="625" t="s">
        <v>303</v>
      </c>
      <c r="C85" s="44" t="s">
        <v>304</v>
      </c>
      <c r="D85" s="47" t="s">
        <v>305</v>
      </c>
      <c r="E85" s="47"/>
      <c r="F85" s="47"/>
      <c r="G85" s="172"/>
      <c r="H85" s="508">
        <v>200000</v>
      </c>
      <c r="I85" s="47" t="s">
        <v>628</v>
      </c>
      <c r="J85" s="517"/>
      <c r="K85" s="573"/>
      <c r="L85" s="583"/>
      <c r="M85" s="533"/>
      <c r="N85" s="552"/>
      <c r="O85" s="560">
        <v>6695</v>
      </c>
      <c r="P85" s="44" t="s">
        <v>18</v>
      </c>
      <c r="R85" s="34">
        <v>1</v>
      </c>
      <c r="S85" s="53"/>
    </row>
    <row r="86" spans="1:20" ht="54.6" customHeight="1">
      <c r="A86" s="59"/>
      <c r="B86" s="431" t="s">
        <v>129</v>
      </c>
      <c r="C86" s="507" t="s">
        <v>130</v>
      </c>
      <c r="D86" s="1087" t="s">
        <v>680</v>
      </c>
      <c r="E86" s="1088"/>
      <c r="F86" s="1088"/>
      <c r="G86" s="1088"/>
      <c r="H86" s="1088"/>
      <c r="I86" s="1089"/>
      <c r="J86" s="532"/>
      <c r="K86" s="517"/>
      <c r="L86" s="576"/>
      <c r="M86" s="517"/>
      <c r="N86" s="555"/>
      <c r="O86" s="555"/>
      <c r="P86" s="61" t="s">
        <v>12</v>
      </c>
      <c r="S86" s="53"/>
      <c r="T86" s="34">
        <v>1</v>
      </c>
    </row>
    <row r="87" spans="1:20" ht="51" hidden="1" customHeight="1">
      <c r="A87" s="121"/>
      <c r="B87" s="77" t="s">
        <v>202</v>
      </c>
      <c r="C87" s="37" t="s">
        <v>186</v>
      </c>
      <c r="D87" s="47" t="s">
        <v>135</v>
      </c>
      <c r="E87" s="72"/>
      <c r="F87" s="72"/>
      <c r="G87" s="72"/>
      <c r="H87" s="72"/>
      <c r="I87" s="47" t="s">
        <v>64</v>
      </c>
      <c r="J87" s="517"/>
      <c r="K87" s="573"/>
      <c r="L87" s="577"/>
      <c r="M87" s="533"/>
      <c r="N87" s="552"/>
      <c r="O87" s="552"/>
      <c r="P87" s="305" t="s">
        <v>4</v>
      </c>
      <c r="R87" s="34">
        <v>1</v>
      </c>
      <c r="S87" s="53"/>
    </row>
    <row r="88" spans="1:20" ht="53.4" customHeight="1">
      <c r="A88" s="59"/>
      <c r="B88" s="89" t="s">
        <v>138</v>
      </c>
      <c r="C88" s="61" t="s">
        <v>139</v>
      </c>
      <c r="D88" s="1085" t="s">
        <v>140</v>
      </c>
      <c r="E88" s="72"/>
      <c r="F88" s="72"/>
      <c r="G88" s="72"/>
      <c r="H88" s="90">
        <v>35000</v>
      </c>
      <c r="I88" s="47" t="s">
        <v>715</v>
      </c>
      <c r="J88" s="533"/>
      <c r="K88" s="533"/>
      <c r="L88" s="573"/>
      <c r="M88" s="574"/>
      <c r="N88" s="552"/>
      <c r="O88" s="560">
        <v>35000</v>
      </c>
      <c r="P88" s="61" t="s">
        <v>12</v>
      </c>
      <c r="S88" s="53"/>
      <c r="T88" s="34">
        <v>1</v>
      </c>
    </row>
    <row r="89" spans="1:20" ht="52.8" customHeight="1">
      <c r="A89" s="59"/>
      <c r="B89" s="44" t="s">
        <v>138</v>
      </c>
      <c r="C89" s="61" t="s">
        <v>139</v>
      </c>
      <c r="D89" s="1086"/>
      <c r="E89" s="72"/>
      <c r="F89" s="72"/>
      <c r="G89" s="72"/>
      <c r="H89" s="90"/>
      <c r="I89" s="94" t="s">
        <v>716</v>
      </c>
      <c r="J89" s="534"/>
      <c r="K89" s="533"/>
      <c r="L89" s="573"/>
      <c r="N89" s="552"/>
      <c r="O89" s="552"/>
      <c r="P89" s="61" t="s">
        <v>12</v>
      </c>
      <c r="S89" s="53"/>
      <c r="T89" s="34">
        <v>1</v>
      </c>
    </row>
    <row r="90" spans="1:20" ht="52.5" hidden="1" customHeight="1">
      <c r="A90" s="115"/>
      <c r="B90" s="420" t="s">
        <v>147</v>
      </c>
      <c r="C90" s="37" t="s">
        <v>148</v>
      </c>
      <c r="D90" s="47" t="s">
        <v>68</v>
      </c>
      <c r="E90" s="72"/>
      <c r="F90" s="72"/>
      <c r="G90" s="72"/>
      <c r="H90" s="72"/>
      <c r="I90" s="47" t="s">
        <v>64</v>
      </c>
      <c r="J90" s="517"/>
      <c r="K90" s="573"/>
      <c r="L90" s="577"/>
      <c r="M90" s="533"/>
      <c r="N90" s="552"/>
      <c r="O90" s="552"/>
      <c r="P90" s="38" t="s">
        <v>16</v>
      </c>
      <c r="R90" s="34">
        <v>1</v>
      </c>
      <c r="S90" s="53"/>
    </row>
    <row r="91" spans="1:20" ht="52.5" hidden="1" customHeight="1">
      <c r="A91" s="115"/>
      <c r="B91" s="360" t="s">
        <v>202</v>
      </c>
      <c r="C91" s="37" t="s">
        <v>509</v>
      </c>
      <c r="D91" s="47" t="s">
        <v>56</v>
      </c>
      <c r="E91" s="72"/>
      <c r="F91" s="72"/>
      <c r="G91" s="72"/>
      <c r="H91" s="72"/>
      <c r="I91" s="47" t="s">
        <v>64</v>
      </c>
      <c r="J91" s="517"/>
      <c r="K91" s="573"/>
      <c r="L91" s="577"/>
      <c r="M91" s="533"/>
      <c r="N91" s="552"/>
      <c r="O91" s="552"/>
      <c r="P91" s="306" t="s">
        <v>6</v>
      </c>
      <c r="R91" s="34">
        <v>1</v>
      </c>
      <c r="S91" s="53"/>
    </row>
    <row r="92" spans="1:20" ht="52.5" hidden="1" customHeight="1">
      <c r="A92" s="115"/>
      <c r="B92" s="617" t="s">
        <v>202</v>
      </c>
      <c r="C92" s="37" t="s">
        <v>265</v>
      </c>
      <c r="D92" s="47" t="s">
        <v>266</v>
      </c>
      <c r="E92" s="72"/>
      <c r="F92" s="72"/>
      <c r="G92" s="72"/>
      <c r="H92" s="90">
        <v>20000</v>
      </c>
      <c r="I92" s="47" t="s">
        <v>266</v>
      </c>
      <c r="J92" s="533"/>
      <c r="K92" s="533"/>
      <c r="L92" s="573"/>
      <c r="M92" s="533"/>
      <c r="N92" s="552"/>
      <c r="O92" s="552"/>
      <c r="P92" s="306" t="s">
        <v>13</v>
      </c>
      <c r="S92" s="53"/>
      <c r="T92" s="34">
        <v>1</v>
      </c>
    </row>
    <row r="93" spans="1:20" ht="49.5" hidden="1" customHeight="1">
      <c r="A93" s="115"/>
      <c r="B93" s="44" t="s">
        <v>448</v>
      </c>
      <c r="C93" s="38" t="s">
        <v>447</v>
      </c>
      <c r="D93" s="84" t="s">
        <v>135</v>
      </c>
      <c r="E93" s="287"/>
      <c r="F93" s="287"/>
      <c r="G93" s="287"/>
      <c r="H93" s="287"/>
      <c r="I93" s="47" t="s">
        <v>56</v>
      </c>
      <c r="J93" s="517"/>
      <c r="K93" s="573"/>
      <c r="L93" s="577"/>
      <c r="M93" s="533"/>
      <c r="N93" s="552"/>
      <c r="O93" s="552"/>
      <c r="P93" s="38" t="s">
        <v>14</v>
      </c>
      <c r="R93" s="34">
        <v>1</v>
      </c>
      <c r="S93" s="53"/>
    </row>
    <row r="94" spans="1:20" ht="70.8" hidden="1" customHeight="1">
      <c r="A94" s="115"/>
      <c r="B94" s="360" t="s">
        <v>202</v>
      </c>
      <c r="C94" s="37" t="s">
        <v>207</v>
      </c>
      <c r="D94" s="77" t="s">
        <v>38</v>
      </c>
      <c r="E94" s="385"/>
      <c r="F94" s="91"/>
      <c r="G94" s="91"/>
      <c r="H94" s="91"/>
      <c r="I94" s="425" t="s">
        <v>64</v>
      </c>
      <c r="J94" s="517"/>
      <c r="K94" s="573"/>
      <c r="L94" s="576"/>
      <c r="M94" s="517"/>
      <c r="N94" s="555"/>
      <c r="O94" s="555"/>
      <c r="P94" s="306" t="s">
        <v>18</v>
      </c>
      <c r="R94" s="34">
        <v>1</v>
      </c>
      <c r="S94" s="53"/>
    </row>
    <row r="95" spans="1:20" ht="72" hidden="1" customHeight="1">
      <c r="A95" s="115"/>
      <c r="B95" s="617" t="s">
        <v>202</v>
      </c>
      <c r="C95" s="37" t="s">
        <v>517</v>
      </c>
      <c r="D95" s="47" t="s">
        <v>53</v>
      </c>
      <c r="E95" s="72"/>
      <c r="F95" s="72"/>
      <c r="G95" s="75"/>
      <c r="H95" s="72"/>
      <c r="I95" s="47" t="s">
        <v>64</v>
      </c>
      <c r="J95" s="517"/>
      <c r="K95" s="573"/>
      <c r="L95" s="577"/>
      <c r="M95" s="533"/>
      <c r="N95" s="552"/>
      <c r="O95" s="552"/>
      <c r="P95" s="306" t="s">
        <v>15</v>
      </c>
      <c r="R95" s="34">
        <v>1</v>
      </c>
      <c r="S95" s="53"/>
    </row>
    <row r="96" spans="1:20" ht="70.8" hidden="1" customHeight="1">
      <c r="A96" s="116"/>
      <c r="B96" s="44" t="s">
        <v>202</v>
      </c>
      <c r="C96" s="631"/>
      <c r="D96" s="631"/>
      <c r="E96" s="615"/>
      <c r="F96" s="72"/>
      <c r="G96" s="72"/>
      <c r="H96" s="72"/>
      <c r="I96" s="632"/>
      <c r="J96" s="633"/>
      <c r="K96" s="533"/>
      <c r="L96" s="577"/>
      <c r="M96" s="533"/>
      <c r="N96" s="552"/>
      <c r="O96" s="552"/>
      <c r="P96" s="618" t="s">
        <v>17</v>
      </c>
      <c r="S96" s="53"/>
    </row>
    <row r="97" spans="1:25" ht="80.400000000000006" hidden="1" customHeight="1">
      <c r="A97" s="115"/>
      <c r="B97" s="157" t="s">
        <v>576</v>
      </c>
      <c r="C97" s="160" t="s">
        <v>475</v>
      </c>
      <c r="D97" s="303" t="s">
        <v>468</v>
      </c>
      <c r="E97" s="411"/>
      <c r="F97" s="91"/>
      <c r="G97" s="91"/>
      <c r="H97" s="91"/>
      <c r="I97" s="423" t="s">
        <v>602</v>
      </c>
      <c r="J97" s="518"/>
      <c r="K97" s="517"/>
      <c r="L97" s="576"/>
      <c r="M97" s="573"/>
      <c r="N97" s="555"/>
      <c r="O97" s="555"/>
      <c r="P97" s="427" t="s">
        <v>17</v>
      </c>
      <c r="S97" s="53"/>
      <c r="T97" s="34">
        <v>1</v>
      </c>
    </row>
    <row r="98" spans="1:25" ht="46.8" hidden="1" customHeight="1">
      <c r="A98" s="115"/>
      <c r="B98" s="63" t="s">
        <v>221</v>
      </c>
      <c r="C98" s="65" t="s">
        <v>205</v>
      </c>
      <c r="D98" s="303" t="s">
        <v>48</v>
      </c>
      <c r="E98" s="385"/>
      <c r="F98" s="91"/>
      <c r="G98" s="91"/>
      <c r="H98" s="91"/>
      <c r="I98" s="425" t="s">
        <v>29</v>
      </c>
      <c r="J98" s="517"/>
      <c r="K98" s="573"/>
      <c r="L98" s="576"/>
      <c r="M98" s="517"/>
      <c r="N98" s="555"/>
      <c r="O98" s="555"/>
      <c r="P98" s="306" t="s">
        <v>8</v>
      </c>
      <c r="R98" s="34">
        <v>1</v>
      </c>
      <c r="S98" s="53"/>
    </row>
    <row r="99" spans="1:25" ht="81.599999999999994" hidden="1" customHeight="1">
      <c r="A99" s="115"/>
      <c r="B99" s="360" t="s">
        <v>293</v>
      </c>
      <c r="C99" s="37" t="s">
        <v>581</v>
      </c>
      <c r="D99" s="72" t="s">
        <v>280</v>
      </c>
      <c r="E99" s="72"/>
      <c r="F99" s="72"/>
      <c r="G99" s="72"/>
      <c r="H99" s="72"/>
      <c r="I99" s="72" t="s">
        <v>64</v>
      </c>
      <c r="J99" s="518"/>
      <c r="K99" s="573"/>
      <c r="L99" s="577"/>
      <c r="M99" s="513"/>
      <c r="N99" s="558"/>
      <c r="O99" s="558"/>
      <c r="P99" s="359" t="s">
        <v>7</v>
      </c>
      <c r="R99" s="34">
        <v>1</v>
      </c>
      <c r="S99" s="53"/>
    </row>
    <row r="100" spans="1:25" s="164" customFormat="1" ht="54" hidden="1" customHeight="1">
      <c r="A100" s="374"/>
      <c r="B100" s="617" t="s">
        <v>293</v>
      </c>
      <c r="C100" s="167" t="s">
        <v>571</v>
      </c>
      <c r="D100" s="169" t="s">
        <v>38</v>
      </c>
      <c r="E100" s="169"/>
      <c r="F100" s="169"/>
      <c r="G100" s="169"/>
      <c r="I100" s="169">
        <v>3.86</v>
      </c>
      <c r="J100" s="513"/>
      <c r="K100" s="513"/>
      <c r="L100" s="573"/>
      <c r="M100" s="585"/>
      <c r="N100" s="561">
        <v>2749</v>
      </c>
      <c r="O100" s="558"/>
      <c r="P100" s="361" t="s">
        <v>18</v>
      </c>
      <c r="S100" s="53"/>
      <c r="T100" s="164">
        <v>1</v>
      </c>
    </row>
    <row r="101" spans="1:25" ht="57" hidden="1" customHeight="1">
      <c r="A101" s="115"/>
      <c r="B101" s="617" t="s">
        <v>293</v>
      </c>
      <c r="C101" s="37" t="s">
        <v>375</v>
      </c>
      <c r="D101" s="47" t="s">
        <v>376</v>
      </c>
      <c r="E101" s="72"/>
      <c r="F101" s="72"/>
      <c r="G101" s="72"/>
      <c r="H101" s="90">
        <v>20000</v>
      </c>
      <c r="I101" s="47" t="s">
        <v>626</v>
      </c>
      <c r="J101" s="533"/>
      <c r="K101" s="533"/>
      <c r="L101" s="573"/>
      <c r="N101" s="552"/>
      <c r="O101" s="552"/>
      <c r="P101" s="61" t="s">
        <v>5</v>
      </c>
      <c r="S101" s="53"/>
      <c r="T101" s="34">
        <v>1</v>
      </c>
    </row>
    <row r="102" spans="1:25" ht="72.599999999999994" hidden="1" customHeight="1">
      <c r="A102" s="115"/>
      <c r="B102" s="617" t="s">
        <v>293</v>
      </c>
      <c r="C102" s="37" t="s">
        <v>377</v>
      </c>
      <c r="D102" s="47" t="s">
        <v>376</v>
      </c>
      <c r="E102" s="72"/>
      <c r="F102" s="72"/>
      <c r="G102" s="72"/>
      <c r="H102" s="72"/>
      <c r="I102" s="47" t="s">
        <v>64</v>
      </c>
      <c r="J102" s="517"/>
      <c r="K102" s="573"/>
      <c r="L102" s="577"/>
      <c r="M102" s="533"/>
      <c r="N102" s="552"/>
      <c r="O102" s="552"/>
      <c r="P102" s="61" t="s">
        <v>5</v>
      </c>
      <c r="R102" s="34">
        <v>1</v>
      </c>
      <c r="S102" s="53"/>
    </row>
    <row r="103" spans="1:25" ht="87.6" hidden="1" customHeight="1">
      <c r="A103" s="115"/>
      <c r="B103" s="44" t="s">
        <v>356</v>
      </c>
      <c r="C103" s="37" t="s">
        <v>357</v>
      </c>
      <c r="D103" s="50" t="s">
        <v>30</v>
      </c>
      <c r="E103" s="72"/>
      <c r="F103" s="72"/>
      <c r="G103" s="75"/>
      <c r="H103" s="72"/>
      <c r="I103" s="37" t="s">
        <v>655</v>
      </c>
      <c r="J103" s="535"/>
      <c r="K103" s="573"/>
      <c r="L103" s="577"/>
      <c r="M103" s="533"/>
      <c r="N103" s="552"/>
      <c r="O103" s="552"/>
      <c r="P103" s="38" t="s">
        <v>11</v>
      </c>
      <c r="R103" s="34">
        <v>1</v>
      </c>
      <c r="S103" s="53"/>
    </row>
    <row r="104" spans="1:25" ht="75" hidden="1" customHeight="1">
      <c r="A104" s="115"/>
      <c r="B104" s="444" t="s">
        <v>681</v>
      </c>
      <c r="C104" s="37" t="s">
        <v>325</v>
      </c>
      <c r="D104" s="50" t="s">
        <v>30</v>
      </c>
      <c r="E104" s="72"/>
      <c r="F104" s="72"/>
      <c r="G104" s="75"/>
      <c r="H104" s="72"/>
      <c r="I104" s="37" t="s">
        <v>655</v>
      </c>
      <c r="J104" s="536"/>
      <c r="K104" s="578"/>
      <c r="L104" s="577"/>
      <c r="M104" s="533"/>
      <c r="N104" s="552"/>
      <c r="O104" s="552"/>
      <c r="P104" s="38" t="s">
        <v>11</v>
      </c>
      <c r="R104" s="34">
        <v>1</v>
      </c>
      <c r="S104" s="53"/>
    </row>
    <row r="105" spans="1:25" ht="96" hidden="1" customHeight="1">
      <c r="A105" s="116"/>
      <c r="B105" s="44" t="s">
        <v>682</v>
      </c>
      <c r="C105" s="37" t="s">
        <v>357</v>
      </c>
      <c r="D105" s="50" t="s">
        <v>30</v>
      </c>
      <c r="E105" s="72"/>
      <c r="F105" s="72"/>
      <c r="G105" s="75"/>
      <c r="H105" s="72"/>
      <c r="I105" s="37" t="s">
        <v>655</v>
      </c>
      <c r="J105" s="513"/>
      <c r="K105" s="578"/>
      <c r="L105" s="577"/>
      <c r="M105" s="533"/>
      <c r="N105" s="552"/>
      <c r="O105" s="552"/>
      <c r="P105" s="618" t="s">
        <v>11</v>
      </c>
      <c r="R105" s="34">
        <v>1</v>
      </c>
      <c r="S105" s="53"/>
    </row>
    <row r="106" spans="1:25" ht="108" hidden="1" customHeight="1">
      <c r="A106" s="115"/>
      <c r="B106" s="158" t="s">
        <v>682</v>
      </c>
      <c r="C106" s="65" t="s">
        <v>325</v>
      </c>
      <c r="D106" s="64" t="s">
        <v>30</v>
      </c>
      <c r="E106" s="385"/>
      <c r="F106" s="91"/>
      <c r="G106" s="93"/>
      <c r="H106" s="91"/>
      <c r="I106" s="65"/>
      <c r="J106" s="518"/>
      <c r="K106" s="573"/>
      <c r="L106" s="576"/>
      <c r="M106" s="517"/>
      <c r="N106" s="555"/>
      <c r="O106" s="555"/>
      <c r="P106" s="623" t="s">
        <v>11</v>
      </c>
      <c r="R106" s="34">
        <v>1</v>
      </c>
      <c r="S106" s="53"/>
    </row>
    <row r="107" spans="1:25" ht="100.8" hidden="1" customHeight="1">
      <c r="A107" s="115"/>
      <c r="B107" s="89" t="s">
        <v>358</v>
      </c>
      <c r="C107" s="250" t="s">
        <v>485</v>
      </c>
      <c r="D107" s="50" t="s">
        <v>33</v>
      </c>
      <c r="E107" s="72"/>
      <c r="F107" s="72"/>
      <c r="G107" s="75"/>
      <c r="H107" s="72"/>
      <c r="I107" s="72" t="s">
        <v>64</v>
      </c>
      <c r="J107" s="518"/>
      <c r="K107" s="573"/>
      <c r="L107" s="575"/>
      <c r="M107" s="527"/>
      <c r="N107" s="556"/>
      <c r="O107" s="556"/>
      <c r="P107" s="192" t="s">
        <v>11</v>
      </c>
      <c r="Q107" s="147"/>
      <c r="R107" s="34">
        <v>1</v>
      </c>
      <c r="S107" s="53"/>
      <c r="V107" s="164"/>
      <c r="X107" s="164"/>
    </row>
    <row r="108" spans="1:25" ht="65.400000000000006" hidden="1" customHeight="1">
      <c r="A108" s="116"/>
      <c r="B108" s="624" t="s">
        <v>358</v>
      </c>
      <c r="C108" s="37" t="s">
        <v>325</v>
      </c>
      <c r="D108" s="64" t="s">
        <v>30</v>
      </c>
      <c r="E108" s="98"/>
      <c r="F108" s="98"/>
      <c r="G108" s="98"/>
      <c r="H108" s="291"/>
      <c r="I108" s="72" t="s">
        <v>64</v>
      </c>
      <c r="J108" s="518"/>
      <c r="K108" s="573"/>
      <c r="L108" s="576"/>
      <c r="M108" s="517"/>
      <c r="N108" s="555"/>
      <c r="O108" s="555"/>
      <c r="P108" s="621" t="s">
        <v>11</v>
      </c>
      <c r="Q108" s="147"/>
      <c r="R108" s="34">
        <v>1</v>
      </c>
      <c r="S108" s="53"/>
      <c r="V108" s="164"/>
      <c r="X108" s="164"/>
    </row>
    <row r="109" spans="1:25" ht="54" hidden="1" customHeight="1">
      <c r="A109" s="115"/>
      <c r="B109" s="89" t="s">
        <v>467</v>
      </c>
      <c r="C109" s="162" t="s">
        <v>205</v>
      </c>
      <c r="D109" s="62" t="s">
        <v>29</v>
      </c>
      <c r="F109" s="267"/>
      <c r="G109" s="267"/>
      <c r="H109" s="267"/>
      <c r="I109" s="1051" t="s">
        <v>65</v>
      </c>
      <c r="J109" s="523"/>
      <c r="K109" s="578"/>
      <c r="L109" s="577"/>
      <c r="M109" s="533"/>
      <c r="N109" s="552"/>
      <c r="O109" s="552"/>
      <c r="P109" s="305" t="s">
        <v>17</v>
      </c>
      <c r="Q109" s="147"/>
      <c r="R109" s="34">
        <v>1</v>
      </c>
      <c r="S109" s="53"/>
      <c r="V109" s="164"/>
      <c r="X109" s="164"/>
    </row>
    <row r="110" spans="1:25" ht="37.200000000000003" hidden="1" customHeight="1">
      <c r="A110" s="115"/>
      <c r="B110" s="300" t="s">
        <v>579</v>
      </c>
      <c r="C110" s="324"/>
      <c r="D110" s="302" t="s">
        <v>40</v>
      </c>
      <c r="F110" s="71"/>
      <c r="G110" s="71"/>
      <c r="H110" s="71"/>
      <c r="I110" s="1097"/>
      <c r="J110" s="515"/>
      <c r="K110" s="573"/>
      <c r="L110" s="584"/>
      <c r="M110" s="531"/>
      <c r="N110" s="554"/>
      <c r="O110" s="554"/>
      <c r="P110" s="617" t="s">
        <v>17</v>
      </c>
      <c r="Q110" s="147"/>
      <c r="R110" s="34">
        <v>1</v>
      </c>
      <c r="S110" s="53"/>
      <c r="W110" s="68">
        <f>SUM(R82:R110)</f>
        <v>20</v>
      </c>
      <c r="Y110" s="68">
        <f>SUM(T82:T110)</f>
        <v>7</v>
      </c>
    </row>
    <row r="111" spans="1:25" ht="36.75" hidden="1" customHeight="1">
      <c r="A111" s="115"/>
      <c r="B111" s="299" t="s">
        <v>566</v>
      </c>
      <c r="C111" s="323"/>
      <c r="D111" s="303" t="s">
        <v>40</v>
      </c>
      <c r="F111" s="91"/>
      <c r="G111" s="91"/>
      <c r="H111" s="91"/>
      <c r="I111" s="1052"/>
      <c r="J111" s="518"/>
      <c r="K111" s="573"/>
      <c r="L111" s="575"/>
      <c r="M111" s="527"/>
      <c r="N111" s="556"/>
      <c r="O111" s="556"/>
      <c r="P111" s="617" t="s">
        <v>17</v>
      </c>
      <c r="R111" s="34">
        <v>1</v>
      </c>
      <c r="S111" s="330"/>
      <c r="U111" s="330"/>
    </row>
    <row r="112" spans="1:25" ht="57" hidden="1" customHeight="1">
      <c r="A112" s="115"/>
      <c r="B112" s="44" t="s">
        <v>222</v>
      </c>
      <c r="C112" s="37" t="s">
        <v>223</v>
      </c>
      <c r="D112" s="47" t="s">
        <v>163</v>
      </c>
      <c r="E112" s="72"/>
      <c r="F112" s="72"/>
      <c r="G112" s="72"/>
      <c r="H112" s="72"/>
      <c r="I112" s="47" t="s">
        <v>64</v>
      </c>
      <c r="J112" s="517"/>
      <c r="K112" s="573"/>
      <c r="L112" s="577"/>
      <c r="M112" s="533"/>
      <c r="N112" s="552"/>
      <c r="O112" s="552"/>
      <c r="P112" s="38" t="s">
        <v>8</v>
      </c>
      <c r="R112" s="34">
        <v>1</v>
      </c>
      <c r="S112" s="53"/>
    </row>
    <row r="113" spans="1:24" ht="52.2" hidden="1" customHeight="1">
      <c r="A113" s="115"/>
      <c r="B113" s="323" t="s">
        <v>542</v>
      </c>
      <c r="C113" s="37" t="s">
        <v>207</v>
      </c>
      <c r="D113" s="77" t="s">
        <v>38</v>
      </c>
      <c r="E113" s="385"/>
      <c r="F113" s="91"/>
      <c r="G113" s="91"/>
      <c r="H113" s="91"/>
      <c r="I113" s="425" t="s">
        <v>64</v>
      </c>
      <c r="J113" s="517"/>
      <c r="K113" s="573"/>
      <c r="L113" s="576"/>
      <c r="M113" s="517"/>
      <c r="N113" s="555"/>
      <c r="O113" s="555"/>
      <c r="P113" s="1075" t="s">
        <v>18</v>
      </c>
      <c r="R113" s="34">
        <v>1</v>
      </c>
      <c r="S113" s="53"/>
    </row>
    <row r="114" spans="1:24" ht="51.75" hidden="1" customHeight="1">
      <c r="A114" s="115"/>
      <c r="B114" s="38" t="s">
        <v>292</v>
      </c>
      <c r="C114" s="37" t="s">
        <v>207</v>
      </c>
      <c r="D114" s="77" t="s">
        <v>38</v>
      </c>
      <c r="E114" s="72"/>
      <c r="F114" s="72"/>
      <c r="G114" s="72"/>
      <c r="H114" s="90"/>
      <c r="I114" s="47" t="s">
        <v>64</v>
      </c>
      <c r="J114" s="517"/>
      <c r="K114" s="573"/>
      <c r="L114" s="577"/>
      <c r="M114" s="533"/>
      <c r="N114" s="552"/>
      <c r="O114" s="552"/>
      <c r="P114" s="1076"/>
      <c r="R114" s="34">
        <v>1</v>
      </c>
      <c r="S114" s="53"/>
    </row>
    <row r="115" spans="1:24" ht="50.25" hidden="1" customHeight="1">
      <c r="A115" s="115"/>
      <c r="B115" s="63" t="s">
        <v>244</v>
      </c>
      <c r="C115" s="65" t="s">
        <v>246</v>
      </c>
      <c r="D115" s="303" t="s">
        <v>135</v>
      </c>
      <c r="E115" s="385"/>
      <c r="F115" s="91"/>
      <c r="G115" s="91"/>
      <c r="H115" s="91"/>
      <c r="I115" s="425" t="s">
        <v>64</v>
      </c>
      <c r="J115" s="517"/>
      <c r="K115" s="573"/>
      <c r="L115" s="576"/>
      <c r="M115" s="517"/>
      <c r="N115" s="555"/>
      <c r="O115" s="555"/>
      <c r="P115" s="61" t="s">
        <v>9</v>
      </c>
      <c r="R115" s="34">
        <v>1</v>
      </c>
      <c r="S115" s="53"/>
    </row>
    <row r="116" spans="1:24" ht="54.75" hidden="1" customHeight="1">
      <c r="A116" s="115"/>
      <c r="B116" s="44" t="s">
        <v>245</v>
      </c>
      <c r="C116" s="37" t="s">
        <v>210</v>
      </c>
      <c r="D116" s="74">
        <v>4</v>
      </c>
      <c r="E116" s="72"/>
      <c r="F116" s="72"/>
      <c r="G116" s="72"/>
      <c r="H116" s="72"/>
      <c r="I116" s="74" t="s">
        <v>64</v>
      </c>
      <c r="J116" s="537"/>
      <c r="K116" s="573"/>
      <c r="L116" s="577"/>
      <c r="M116" s="533"/>
      <c r="N116" s="552"/>
      <c r="O116" s="552"/>
      <c r="P116" s="61" t="s">
        <v>9</v>
      </c>
      <c r="R116" s="34">
        <v>1</v>
      </c>
      <c r="S116" s="53"/>
    </row>
    <row r="117" spans="1:24" ht="58.2" hidden="1" customHeight="1">
      <c r="A117" s="116"/>
      <c r="B117" s="38" t="s">
        <v>515</v>
      </c>
      <c r="C117" s="323" t="s">
        <v>437</v>
      </c>
      <c r="D117" s="72" t="s">
        <v>438</v>
      </c>
      <c r="E117" s="72"/>
      <c r="F117" s="72"/>
      <c r="G117" s="72"/>
      <c r="H117" s="72"/>
      <c r="I117" s="72" t="s">
        <v>65</v>
      </c>
      <c r="J117" s="513"/>
      <c r="K117" s="578"/>
      <c r="L117" s="577"/>
      <c r="M117" s="533"/>
      <c r="N117" s="552"/>
      <c r="O117" s="552"/>
      <c r="P117" s="37" t="s">
        <v>9</v>
      </c>
      <c r="R117" s="34">
        <v>1</v>
      </c>
      <c r="S117" s="53"/>
    </row>
    <row r="118" spans="1:24" ht="130.19999999999999" hidden="1" customHeight="1">
      <c r="A118" s="115"/>
      <c r="B118" s="81" t="s">
        <v>554</v>
      </c>
      <c r="C118" s="324" t="s">
        <v>553</v>
      </c>
      <c r="D118" s="288" t="s">
        <v>170</v>
      </c>
      <c r="E118" s="289"/>
      <c r="F118" s="289"/>
      <c r="G118" s="289"/>
      <c r="H118" s="290">
        <v>1800000</v>
      </c>
      <c r="I118" s="264" t="s">
        <v>646</v>
      </c>
      <c r="J118" s="533"/>
      <c r="K118" s="578"/>
      <c r="L118" s="577"/>
      <c r="M118" s="513"/>
      <c r="N118" s="558"/>
      <c r="O118" s="558"/>
      <c r="P118" s="277" t="s">
        <v>7</v>
      </c>
      <c r="R118" s="34">
        <v>1</v>
      </c>
      <c r="S118" s="53"/>
    </row>
    <row r="119" spans="1:24" ht="127.2" hidden="1" customHeight="1">
      <c r="A119" s="115"/>
      <c r="B119" s="278" t="s">
        <v>562</v>
      </c>
      <c r="C119" s="36"/>
      <c r="D119" s="357"/>
      <c r="E119" s="384"/>
      <c r="F119" s="71"/>
      <c r="G119" s="370"/>
      <c r="H119" s="234"/>
      <c r="I119" s="264" t="s">
        <v>646</v>
      </c>
      <c r="J119" s="531"/>
      <c r="K119" s="573"/>
      <c r="L119" s="587"/>
      <c r="M119" s="587"/>
      <c r="N119" s="562"/>
      <c r="O119" s="562"/>
      <c r="P119" s="277" t="s">
        <v>7</v>
      </c>
      <c r="R119" s="34">
        <v>1</v>
      </c>
      <c r="S119" s="53"/>
    </row>
    <row r="120" spans="1:24" ht="136.19999999999999" hidden="1" customHeight="1">
      <c r="A120" s="115"/>
      <c r="B120" s="509" t="s">
        <v>563</v>
      </c>
      <c r="C120" s="65"/>
      <c r="D120" s="498"/>
      <c r="E120" s="496"/>
      <c r="F120" s="496"/>
      <c r="G120" s="496"/>
      <c r="H120" s="496"/>
      <c r="I120" s="448" t="s">
        <v>646</v>
      </c>
      <c r="J120" s="517"/>
      <c r="K120" s="578"/>
      <c r="L120" s="577"/>
      <c r="M120" s="533"/>
      <c r="N120" s="552"/>
      <c r="O120" s="552"/>
      <c r="P120" s="277" t="s">
        <v>7</v>
      </c>
      <c r="R120" s="34">
        <v>1</v>
      </c>
      <c r="S120" s="53"/>
    </row>
    <row r="121" spans="1:24" ht="126" hidden="1" customHeight="1">
      <c r="A121" s="115"/>
      <c r="B121" s="278" t="s">
        <v>564</v>
      </c>
      <c r="C121" s="247"/>
      <c r="D121" s="424"/>
      <c r="E121" s="439"/>
      <c r="F121" s="439"/>
      <c r="G121" s="439"/>
      <c r="H121" s="439"/>
      <c r="I121" s="448" t="s">
        <v>646</v>
      </c>
      <c r="J121" s="533"/>
      <c r="K121" s="573"/>
      <c r="L121" s="576"/>
      <c r="M121" s="517"/>
      <c r="N121" s="555"/>
      <c r="O121" s="555"/>
      <c r="P121" s="277" t="s">
        <v>7</v>
      </c>
      <c r="R121" s="34">
        <v>1</v>
      </c>
      <c r="S121" s="53"/>
    </row>
    <row r="122" spans="1:24" ht="139.19999999999999" hidden="1" customHeight="1">
      <c r="A122" s="116"/>
      <c r="B122" s="269" t="s">
        <v>565</v>
      </c>
      <c r="C122" s="65"/>
      <c r="D122" s="303"/>
      <c r="E122" s="385"/>
      <c r="F122" s="91"/>
      <c r="G122" s="91"/>
      <c r="H122" s="91"/>
      <c r="I122" s="448" t="s">
        <v>646</v>
      </c>
      <c r="J122" s="517"/>
      <c r="K122" s="573"/>
      <c r="L122" s="576"/>
      <c r="M122" s="517"/>
      <c r="N122" s="555"/>
      <c r="O122" s="555"/>
      <c r="P122" s="366" t="s">
        <v>7</v>
      </c>
      <c r="R122" s="34">
        <v>1</v>
      </c>
      <c r="S122" s="53"/>
    </row>
    <row r="123" spans="1:24" ht="103.2" hidden="1" customHeight="1">
      <c r="A123" s="634"/>
      <c r="B123" s="44" t="s">
        <v>557</v>
      </c>
      <c r="C123" s="37" t="s">
        <v>278</v>
      </c>
      <c r="D123" s="47" t="s">
        <v>279</v>
      </c>
      <c r="E123" s="72"/>
      <c r="F123" s="72"/>
      <c r="G123" s="72"/>
      <c r="H123" s="72"/>
      <c r="I123" s="47" t="s">
        <v>279</v>
      </c>
      <c r="J123" s="533"/>
      <c r="K123" s="533"/>
      <c r="L123" s="573"/>
      <c r="M123" s="533"/>
      <c r="N123" s="552"/>
      <c r="O123" s="552"/>
      <c r="P123" s="366" t="s">
        <v>7</v>
      </c>
      <c r="S123" s="53"/>
      <c r="T123" s="34">
        <v>1</v>
      </c>
    </row>
    <row r="124" spans="1:24" ht="132" hidden="1" customHeight="1">
      <c r="A124" s="115"/>
      <c r="B124" s="44" t="s">
        <v>354</v>
      </c>
      <c r="C124" s="37" t="s">
        <v>207</v>
      </c>
      <c r="D124" s="47" t="s">
        <v>516</v>
      </c>
      <c r="E124" s="72"/>
      <c r="F124" s="72"/>
      <c r="G124" s="72"/>
      <c r="H124" s="72"/>
      <c r="I124" s="47" t="s">
        <v>683</v>
      </c>
      <c r="J124" s="533"/>
      <c r="K124" s="533"/>
      <c r="L124" s="573"/>
      <c r="M124" s="588"/>
      <c r="N124" s="552"/>
      <c r="O124" s="552"/>
      <c r="P124" s="61" t="s">
        <v>7</v>
      </c>
      <c r="Q124" s="147"/>
      <c r="S124" s="53"/>
      <c r="T124" s="34">
        <v>1</v>
      </c>
      <c r="V124" s="164"/>
      <c r="X124" s="164"/>
    </row>
    <row r="125" spans="1:24" ht="123.6" hidden="1" customHeight="1">
      <c r="A125" s="116"/>
      <c r="B125" s="44" t="s">
        <v>355</v>
      </c>
      <c r="C125" s="37" t="s">
        <v>207</v>
      </c>
      <c r="D125" s="47" t="s">
        <v>516</v>
      </c>
      <c r="E125" s="72"/>
      <c r="F125" s="72"/>
      <c r="G125" s="72"/>
      <c r="H125" s="90"/>
      <c r="I125" s="47" t="s">
        <v>684</v>
      </c>
      <c r="J125" s="533"/>
      <c r="K125" s="533"/>
      <c r="L125" s="573"/>
      <c r="N125" s="552"/>
      <c r="O125" s="552"/>
      <c r="P125" s="61" t="s">
        <v>7</v>
      </c>
      <c r="Q125" s="147"/>
      <c r="S125" s="459">
        <f>SUM(R83:R125)</f>
        <v>32</v>
      </c>
      <c r="T125" s="34">
        <v>1</v>
      </c>
      <c r="U125" s="459">
        <f>SUM(T83:T125)</f>
        <v>10</v>
      </c>
      <c r="V125" s="164"/>
      <c r="X125" s="164"/>
    </row>
    <row r="126" spans="1:24" ht="37.799999999999997" hidden="1" customHeight="1">
      <c r="A126" s="48" t="s">
        <v>112</v>
      </c>
      <c r="B126" s="249"/>
      <c r="C126" s="250"/>
      <c r="D126" s="62"/>
      <c r="E126" s="267"/>
      <c r="F126" s="267"/>
      <c r="G126" s="267"/>
      <c r="H126" s="267"/>
      <c r="I126" s="428"/>
      <c r="J126" s="527"/>
      <c r="K126" s="527"/>
      <c r="L126" s="575"/>
      <c r="M126" s="527"/>
      <c r="N126" s="556"/>
      <c r="O126" s="556"/>
      <c r="P126" s="192"/>
      <c r="S126" s="53"/>
    </row>
    <row r="127" spans="1:24" ht="61.8" hidden="1" customHeight="1">
      <c r="A127" s="59"/>
      <c r="B127" s="63" t="s">
        <v>518</v>
      </c>
      <c r="C127" s="323" t="s">
        <v>187</v>
      </c>
      <c r="D127" s="303" t="s">
        <v>49</v>
      </c>
      <c r="E127" s="385"/>
      <c r="F127" s="91"/>
      <c r="G127" s="91"/>
      <c r="H127" s="91"/>
      <c r="I127" s="425" t="s">
        <v>64</v>
      </c>
      <c r="J127" s="517"/>
      <c r="K127" s="573"/>
      <c r="L127" s="576"/>
      <c r="M127" s="517"/>
      <c r="N127" s="555"/>
      <c r="O127" s="555"/>
      <c r="P127" s="306" t="s">
        <v>4</v>
      </c>
      <c r="R127" s="34">
        <v>1</v>
      </c>
      <c r="S127" s="53"/>
    </row>
    <row r="128" spans="1:24" ht="60" hidden="1" customHeight="1">
      <c r="A128" s="115"/>
      <c r="B128" s="44" t="s">
        <v>281</v>
      </c>
      <c r="C128" s="37" t="s">
        <v>519</v>
      </c>
      <c r="D128" s="47" t="s">
        <v>30</v>
      </c>
      <c r="E128" s="72"/>
      <c r="F128" s="72"/>
      <c r="G128" s="72"/>
      <c r="H128" s="72"/>
      <c r="I128" s="47" t="s">
        <v>64</v>
      </c>
      <c r="J128" s="517"/>
      <c r="K128" s="573"/>
      <c r="L128" s="577"/>
      <c r="M128" s="533"/>
      <c r="N128" s="552"/>
      <c r="O128" s="552"/>
      <c r="P128" s="38" t="s">
        <v>7</v>
      </c>
      <c r="R128" s="34">
        <v>1</v>
      </c>
      <c r="S128" s="53"/>
    </row>
    <row r="129" spans="1:25" ht="91.2" hidden="1" customHeight="1">
      <c r="A129" s="115"/>
      <c r="B129" s="63" t="s">
        <v>143</v>
      </c>
      <c r="C129" s="37" t="s">
        <v>144</v>
      </c>
      <c r="D129" s="47" t="s">
        <v>56</v>
      </c>
      <c r="E129" s="72"/>
      <c r="F129" s="72"/>
      <c r="G129" s="72"/>
      <c r="H129" s="90">
        <v>6000</v>
      </c>
      <c r="I129" s="47" t="s">
        <v>64</v>
      </c>
      <c r="J129" s="517"/>
      <c r="K129" s="573"/>
      <c r="L129" s="577"/>
      <c r="M129" s="533"/>
      <c r="N129" s="552"/>
      <c r="O129" s="552"/>
      <c r="P129" s="38" t="s">
        <v>39</v>
      </c>
      <c r="R129" s="34">
        <v>1</v>
      </c>
      <c r="S129" s="53"/>
      <c r="W129" s="68">
        <f>SUM(R126:R129)</f>
        <v>3</v>
      </c>
      <c r="Y129" s="68">
        <f>SUM(T126:T129)</f>
        <v>0</v>
      </c>
    </row>
    <row r="130" spans="1:25" ht="93" hidden="1" customHeight="1">
      <c r="A130" s="116"/>
      <c r="B130" s="44" t="s">
        <v>359</v>
      </c>
      <c r="C130" s="37" t="s">
        <v>432</v>
      </c>
      <c r="D130" s="47" t="s">
        <v>52</v>
      </c>
      <c r="E130" s="72"/>
      <c r="F130" s="72"/>
      <c r="G130" s="75"/>
      <c r="H130" s="90">
        <v>10000</v>
      </c>
      <c r="I130" s="47" t="s">
        <v>52</v>
      </c>
      <c r="J130" s="533"/>
      <c r="K130" s="533"/>
      <c r="L130" s="573"/>
      <c r="M130" s="533"/>
      <c r="N130" s="552"/>
      <c r="O130" s="561">
        <v>6630</v>
      </c>
      <c r="P130" s="38" t="s">
        <v>15</v>
      </c>
      <c r="R130" s="34">
        <v>0</v>
      </c>
      <c r="S130" s="459">
        <f>SUM(R127:R130)</f>
        <v>3</v>
      </c>
      <c r="T130" s="34">
        <v>1</v>
      </c>
      <c r="U130" s="459">
        <f>SUM(T127:T130)</f>
        <v>1</v>
      </c>
    </row>
    <row r="131" spans="1:25" ht="40.799999999999997" hidden="1" customHeight="1">
      <c r="A131" s="121" t="s">
        <v>111</v>
      </c>
      <c r="B131" s="118"/>
      <c r="C131" s="250"/>
      <c r="D131" s="146"/>
      <c r="E131" s="267"/>
      <c r="F131" s="267"/>
      <c r="G131" s="267"/>
      <c r="H131" s="267"/>
      <c r="I131" s="146"/>
      <c r="J131" s="528"/>
      <c r="K131" s="527"/>
      <c r="L131" s="575"/>
      <c r="M131" s="527"/>
      <c r="N131" s="556"/>
      <c r="O131" s="556"/>
      <c r="P131" s="192"/>
      <c r="Q131" s="213"/>
      <c r="R131" s="213"/>
      <c r="S131" s="220"/>
      <c r="T131" s="213"/>
    </row>
    <row r="132" spans="1:25" ht="75.75" hidden="1" customHeight="1">
      <c r="A132" s="121"/>
      <c r="B132" s="323" t="s">
        <v>154</v>
      </c>
      <c r="C132" s="65" t="s">
        <v>155</v>
      </c>
      <c r="D132" s="91" t="s">
        <v>34</v>
      </c>
      <c r="E132" s="385"/>
      <c r="F132" s="91"/>
      <c r="G132" s="91"/>
      <c r="H132" s="91"/>
      <c r="I132" s="425" t="s">
        <v>64</v>
      </c>
      <c r="J132" s="517"/>
      <c r="K132" s="573"/>
      <c r="L132" s="576"/>
      <c r="M132" s="518"/>
      <c r="N132" s="563"/>
      <c r="O132" s="563"/>
      <c r="P132" s="65" t="s">
        <v>16</v>
      </c>
      <c r="Q132" s="213"/>
      <c r="R132" s="213">
        <v>1</v>
      </c>
      <c r="S132" s="220"/>
      <c r="T132" s="213"/>
    </row>
    <row r="133" spans="1:25" ht="101.25" hidden="1" customHeight="1">
      <c r="A133" s="121"/>
      <c r="B133" s="323" t="s">
        <v>685</v>
      </c>
      <c r="C133" s="65" t="s">
        <v>156</v>
      </c>
      <c r="D133" s="91" t="s">
        <v>32</v>
      </c>
      <c r="E133" s="385"/>
      <c r="F133" s="91"/>
      <c r="G133" s="229">
        <v>50000</v>
      </c>
      <c r="H133" s="230"/>
      <c r="I133" s="47" t="s">
        <v>64</v>
      </c>
      <c r="J133" s="517"/>
      <c r="K133" s="573"/>
      <c r="L133" s="576"/>
      <c r="M133" s="518"/>
      <c r="N133" s="563"/>
      <c r="O133" s="563"/>
      <c r="P133" s="65" t="s">
        <v>16</v>
      </c>
      <c r="R133" s="34">
        <v>1</v>
      </c>
      <c r="S133" s="53"/>
    </row>
    <row r="134" spans="1:25" ht="50.25" hidden="1" customHeight="1">
      <c r="A134" s="96"/>
      <c r="B134" s="37" t="s">
        <v>508</v>
      </c>
      <c r="C134" s="37" t="s">
        <v>188</v>
      </c>
      <c r="D134" s="47" t="s">
        <v>507</v>
      </c>
      <c r="E134" s="72"/>
      <c r="F134" s="72"/>
      <c r="G134" s="72"/>
      <c r="H134" s="72"/>
      <c r="I134" s="47" t="s">
        <v>54</v>
      </c>
      <c r="J134" s="517"/>
      <c r="K134" s="573"/>
      <c r="L134" s="577"/>
      <c r="M134" s="533"/>
      <c r="N134" s="552"/>
      <c r="O134" s="552"/>
      <c r="P134" s="37" t="s">
        <v>4</v>
      </c>
      <c r="R134" s="34">
        <v>1</v>
      </c>
      <c r="S134" s="53"/>
    </row>
    <row r="135" spans="1:25" ht="133.80000000000001" hidden="1" customHeight="1">
      <c r="A135" s="96"/>
      <c r="B135" s="78" t="s">
        <v>360</v>
      </c>
      <c r="C135" s="65" t="s">
        <v>189</v>
      </c>
      <c r="D135" s="303" t="s">
        <v>49</v>
      </c>
      <c r="E135" s="385"/>
      <c r="F135" s="91"/>
      <c r="G135" s="91"/>
      <c r="H135" s="91"/>
      <c r="I135" s="47" t="s">
        <v>64</v>
      </c>
      <c r="J135" s="517"/>
      <c r="K135" s="573"/>
      <c r="L135" s="576"/>
      <c r="M135" s="517"/>
      <c r="N135" s="555"/>
      <c r="O135" s="555"/>
      <c r="P135" s="37" t="s">
        <v>4</v>
      </c>
      <c r="R135" s="34">
        <v>1</v>
      </c>
      <c r="S135" s="53"/>
    </row>
    <row r="136" spans="1:25" ht="57" hidden="1" customHeight="1">
      <c r="A136" s="96"/>
      <c r="B136" s="38" t="s">
        <v>247</v>
      </c>
      <c r="C136" s="37" t="s">
        <v>248</v>
      </c>
      <c r="D136" s="47" t="s">
        <v>55</v>
      </c>
      <c r="E136" s="72"/>
      <c r="F136" s="72"/>
      <c r="G136" s="72"/>
      <c r="H136" s="90">
        <v>40000</v>
      </c>
      <c r="I136" s="47" t="s">
        <v>65</v>
      </c>
      <c r="J136" s="517"/>
      <c r="K136" s="573"/>
      <c r="L136" s="577"/>
      <c r="M136" s="533"/>
      <c r="N136" s="552"/>
      <c r="O136" s="552"/>
      <c r="P136" s="38" t="s">
        <v>9</v>
      </c>
      <c r="R136" s="34">
        <v>1</v>
      </c>
      <c r="S136" s="53"/>
    </row>
    <row r="137" spans="1:25" ht="78.599999999999994" hidden="1" customHeight="1">
      <c r="A137" s="96"/>
      <c r="B137" s="38" t="s">
        <v>294</v>
      </c>
      <c r="C137" s="97" t="s">
        <v>520</v>
      </c>
      <c r="D137" s="47" t="s">
        <v>295</v>
      </c>
      <c r="E137" s="72"/>
      <c r="F137" s="72"/>
      <c r="G137" s="72"/>
      <c r="H137" s="90"/>
      <c r="I137" s="47" t="s">
        <v>64</v>
      </c>
      <c r="J137" s="517"/>
      <c r="K137" s="573"/>
      <c r="L137" s="577"/>
      <c r="M137" s="533"/>
      <c r="N137" s="552"/>
      <c r="O137" s="552"/>
      <c r="P137" s="38" t="s">
        <v>18</v>
      </c>
      <c r="R137" s="34">
        <v>1</v>
      </c>
      <c r="S137" s="53"/>
    </row>
    <row r="138" spans="1:25" ht="84" hidden="1" customHeight="1">
      <c r="A138" s="96"/>
      <c r="B138" s="44" t="s">
        <v>316</v>
      </c>
      <c r="C138" s="37" t="s">
        <v>317</v>
      </c>
      <c r="D138" s="47" t="s">
        <v>35</v>
      </c>
      <c r="E138" s="76"/>
      <c r="F138" s="76"/>
      <c r="G138" s="76"/>
      <c r="H138" s="76"/>
      <c r="I138" s="47" t="s">
        <v>636</v>
      </c>
      <c r="J138" s="517"/>
      <c r="K138" s="573"/>
      <c r="L138" s="577"/>
      <c r="M138" s="533"/>
      <c r="N138" s="552"/>
      <c r="O138" s="552"/>
      <c r="P138" s="38" t="s">
        <v>39</v>
      </c>
      <c r="R138" s="34">
        <v>1</v>
      </c>
      <c r="S138" s="53"/>
    </row>
    <row r="139" spans="1:25" ht="87.6" hidden="1" customHeight="1">
      <c r="A139" s="120"/>
      <c r="B139" s="618" t="s">
        <v>326</v>
      </c>
      <c r="C139" s="65" t="s">
        <v>686</v>
      </c>
      <c r="D139" s="620" t="s">
        <v>43</v>
      </c>
      <c r="E139" s="615"/>
      <c r="F139" s="615"/>
      <c r="G139" s="615"/>
      <c r="H139" s="615"/>
      <c r="I139" s="47" t="s">
        <v>64</v>
      </c>
      <c r="J139" s="517"/>
      <c r="K139" s="573"/>
      <c r="L139" s="576"/>
      <c r="M139" s="517"/>
      <c r="N139" s="555"/>
      <c r="O139" s="555"/>
      <c r="P139" s="618" t="s">
        <v>11</v>
      </c>
      <c r="R139" s="34">
        <v>1</v>
      </c>
      <c r="S139" s="53"/>
    </row>
    <row r="140" spans="1:25" ht="55.5" hidden="1" customHeight="1">
      <c r="A140" s="115"/>
      <c r="B140" s="618" t="s">
        <v>378</v>
      </c>
      <c r="C140" s="65" t="s">
        <v>375</v>
      </c>
      <c r="D140" s="620" t="s">
        <v>376</v>
      </c>
      <c r="E140" s="615"/>
      <c r="F140" s="615"/>
      <c r="G140" s="615"/>
      <c r="H140" s="99">
        <v>20000</v>
      </c>
      <c r="I140" s="635" t="s">
        <v>65</v>
      </c>
      <c r="J140" s="538"/>
      <c r="K140" s="573"/>
      <c r="L140" s="576"/>
      <c r="M140" s="517"/>
      <c r="N140" s="555"/>
      <c r="O140" s="555"/>
      <c r="P140" s="618" t="s">
        <v>5</v>
      </c>
      <c r="R140" s="34">
        <v>1</v>
      </c>
      <c r="S140" s="53"/>
    </row>
    <row r="141" spans="1:25" ht="51" hidden="1" customHeight="1">
      <c r="A141" s="115"/>
      <c r="B141" s="627" t="s">
        <v>378</v>
      </c>
      <c r="C141" s="65" t="s">
        <v>377</v>
      </c>
      <c r="D141" s="303" t="s">
        <v>376</v>
      </c>
      <c r="E141" s="385"/>
      <c r="F141" s="91"/>
      <c r="G141" s="91"/>
      <c r="H141" s="91"/>
      <c r="I141" s="432" t="s">
        <v>65</v>
      </c>
      <c r="J141" s="538"/>
      <c r="K141" s="573"/>
      <c r="L141" s="576"/>
      <c r="M141" s="517"/>
      <c r="N141" s="555"/>
      <c r="O141" s="555"/>
      <c r="P141" s="38" t="s">
        <v>5</v>
      </c>
      <c r="R141" s="34">
        <v>1</v>
      </c>
      <c r="S141" s="53"/>
      <c r="W141" s="68">
        <f>SUM(R131:R141)</f>
        <v>10</v>
      </c>
      <c r="Y141" s="68">
        <f>SUM(T131:T141)</f>
        <v>0</v>
      </c>
    </row>
    <row r="142" spans="1:25" ht="73.8" hidden="1" customHeight="1">
      <c r="A142" s="116"/>
      <c r="B142" s="38" t="s">
        <v>521</v>
      </c>
      <c r="C142" s="44" t="s">
        <v>449</v>
      </c>
      <c r="D142" s="47" t="s">
        <v>450</v>
      </c>
      <c r="E142" s="72"/>
      <c r="F142" s="72"/>
      <c r="G142" s="72"/>
      <c r="H142" s="72"/>
      <c r="I142" s="47" t="s">
        <v>64</v>
      </c>
      <c r="J142" s="533"/>
      <c r="K142" s="578"/>
      <c r="L142" s="577"/>
      <c r="M142" s="533"/>
      <c r="N142" s="552"/>
      <c r="O142" s="552"/>
      <c r="P142" s="95" t="s">
        <v>14</v>
      </c>
      <c r="R142" s="34">
        <v>1</v>
      </c>
      <c r="S142" s="459">
        <f>SUM(R132:R142)</f>
        <v>11</v>
      </c>
      <c r="U142" s="459">
        <f>SUM(T132:T142)</f>
        <v>0</v>
      </c>
    </row>
    <row r="143" spans="1:25" ht="27.6" hidden="1" customHeight="1">
      <c r="A143" s="48" t="s">
        <v>119</v>
      </c>
      <c r="B143" s="243"/>
      <c r="C143" s="250"/>
      <c r="D143" s="62"/>
      <c r="E143" s="267"/>
      <c r="F143" s="267"/>
      <c r="G143" s="267"/>
      <c r="H143" s="267"/>
      <c r="I143" s="428"/>
      <c r="J143" s="527"/>
      <c r="K143" s="527"/>
      <c r="L143" s="575"/>
      <c r="M143" s="527"/>
      <c r="N143" s="556"/>
      <c r="O143" s="556"/>
      <c r="P143" s="192"/>
      <c r="S143" s="53"/>
    </row>
    <row r="144" spans="1:25" ht="106.2" hidden="1" customHeight="1">
      <c r="A144" s="59"/>
      <c r="B144" s="323" t="s">
        <v>361</v>
      </c>
      <c r="C144" s="323" t="s">
        <v>190</v>
      </c>
      <c r="D144" s="63" t="s">
        <v>191</v>
      </c>
      <c r="E144" s="385"/>
      <c r="F144" s="91"/>
      <c r="G144" s="91"/>
      <c r="H144" s="91"/>
      <c r="I144" s="425" t="s">
        <v>64</v>
      </c>
      <c r="J144" s="517"/>
      <c r="K144" s="573"/>
      <c r="L144" s="576"/>
      <c r="M144" s="517"/>
      <c r="N144" s="555"/>
      <c r="O144" s="555"/>
      <c r="P144" s="306" t="s">
        <v>4</v>
      </c>
      <c r="R144" s="34">
        <v>1</v>
      </c>
      <c r="S144" s="53"/>
    </row>
    <row r="145" spans="1:25" ht="75" hidden="1" customHeight="1">
      <c r="A145" s="59"/>
      <c r="B145" s="38" t="s">
        <v>224</v>
      </c>
      <c r="C145" s="37" t="s">
        <v>225</v>
      </c>
      <c r="D145" s="47" t="s">
        <v>46</v>
      </c>
      <c r="E145" s="72"/>
      <c r="F145" s="72"/>
      <c r="G145" s="72"/>
      <c r="H145" s="72"/>
      <c r="I145" s="47" t="s">
        <v>64</v>
      </c>
      <c r="J145" s="517"/>
      <c r="K145" s="573"/>
      <c r="L145" s="577"/>
      <c r="M145" s="533"/>
      <c r="N145" s="552"/>
      <c r="O145" s="552"/>
      <c r="P145" s="38" t="s">
        <v>8</v>
      </c>
      <c r="R145" s="34">
        <v>1</v>
      </c>
      <c r="S145" s="53"/>
    </row>
    <row r="146" spans="1:25" ht="75" hidden="1" customHeight="1">
      <c r="A146" s="59"/>
      <c r="B146" s="38" t="s">
        <v>249</v>
      </c>
      <c r="C146" s="37" t="s">
        <v>250</v>
      </c>
      <c r="D146" s="47" t="s">
        <v>43</v>
      </c>
      <c r="E146" s="72"/>
      <c r="F146" s="72"/>
      <c r="G146" s="72"/>
      <c r="H146" s="72"/>
      <c r="I146" s="47" t="s">
        <v>65</v>
      </c>
      <c r="J146" s="517"/>
      <c r="K146" s="573"/>
      <c r="L146" s="577"/>
      <c r="M146" s="533"/>
      <c r="N146" s="552"/>
      <c r="O146" s="552"/>
      <c r="P146" s="38" t="s">
        <v>9</v>
      </c>
      <c r="Q146" s="164"/>
      <c r="R146" s="164">
        <v>1</v>
      </c>
      <c r="S146" s="208"/>
      <c r="T146" s="164"/>
    </row>
    <row r="147" spans="1:25" ht="55.8" hidden="1" customHeight="1">
      <c r="A147" s="207"/>
      <c r="B147" s="473" t="s">
        <v>169</v>
      </c>
      <c r="C147" s="225" t="s">
        <v>539</v>
      </c>
      <c r="D147" s="203" t="s">
        <v>30</v>
      </c>
      <c r="E147" s="410"/>
      <c r="F147" s="203"/>
      <c r="G147" s="203"/>
      <c r="H147" s="203"/>
      <c r="I147" s="210" t="s">
        <v>64</v>
      </c>
      <c r="J147" s="518"/>
      <c r="K147" s="573"/>
      <c r="L147" s="513"/>
      <c r="M147" s="513"/>
      <c r="N147" s="558"/>
      <c r="O147" s="558"/>
      <c r="P147" s="471" t="s">
        <v>17</v>
      </c>
      <c r="R147" s="34">
        <v>1</v>
      </c>
      <c r="W147" s="68"/>
      <c r="Y147" s="68"/>
    </row>
    <row r="148" spans="1:25" ht="51.6" hidden="1" customHeight="1">
      <c r="A148" s="207"/>
      <c r="B148" s="473" t="s">
        <v>169</v>
      </c>
      <c r="C148" s="200" t="s">
        <v>687</v>
      </c>
      <c r="D148" s="472" t="s">
        <v>170</v>
      </c>
      <c r="E148" s="410"/>
      <c r="F148" s="203"/>
      <c r="G148" s="203"/>
      <c r="H148" s="203"/>
      <c r="I148" s="169" t="s">
        <v>64</v>
      </c>
      <c r="J148" s="513"/>
      <c r="K148" s="578"/>
      <c r="L148" s="513"/>
      <c r="M148" s="513"/>
      <c r="N148" s="558"/>
      <c r="O148" s="558"/>
      <c r="P148" s="471" t="s">
        <v>17</v>
      </c>
      <c r="R148" s="147">
        <v>1</v>
      </c>
      <c r="W148" s="68"/>
      <c r="Y148" s="68"/>
    </row>
    <row r="149" spans="1:25" ht="154.80000000000001" hidden="1" customHeight="1">
      <c r="A149" s="474"/>
      <c r="B149" s="167" t="s">
        <v>688</v>
      </c>
      <c r="C149" s="200" t="s">
        <v>164</v>
      </c>
      <c r="D149" s="169" t="s">
        <v>689</v>
      </c>
      <c r="E149" s="410"/>
      <c r="F149" s="203"/>
      <c r="G149" s="203"/>
      <c r="H149" s="203"/>
      <c r="I149" s="169" t="s">
        <v>690</v>
      </c>
      <c r="J149" s="513"/>
      <c r="K149" s="578"/>
      <c r="L149" s="513"/>
      <c r="M149" s="513"/>
      <c r="N149" s="558"/>
      <c r="O149" s="558"/>
      <c r="P149" s="475" t="s">
        <v>7</v>
      </c>
      <c r="R149" s="147">
        <v>1</v>
      </c>
      <c r="S149" s="459">
        <f>SUM(R144:R149)</f>
        <v>6</v>
      </c>
      <c r="U149" s="459">
        <f>SUM(T144:T149)</f>
        <v>0</v>
      </c>
      <c r="W149" s="68"/>
      <c r="Y149" s="68"/>
    </row>
    <row r="150" spans="1:25" ht="24" hidden="1" customHeight="1">
      <c r="A150" s="188" t="s">
        <v>125</v>
      </c>
      <c r="B150" s="241"/>
      <c r="C150" s="261"/>
      <c r="D150" s="248"/>
      <c r="E150" s="467"/>
      <c r="F150" s="467"/>
      <c r="G150" s="467"/>
      <c r="H150" s="467"/>
      <c r="I150" s="248"/>
      <c r="J150" s="539"/>
      <c r="K150" s="531"/>
      <c r="L150" s="584"/>
      <c r="M150" s="531"/>
      <c r="N150" s="554"/>
      <c r="O150" s="554"/>
      <c r="P150" s="192"/>
    </row>
    <row r="151" spans="1:25" ht="27" hidden="1" customHeight="1">
      <c r="A151" s="108" t="s">
        <v>120</v>
      </c>
      <c r="B151" s="158"/>
      <c r="C151" s="36"/>
      <c r="D151" s="251"/>
      <c r="E151" s="384"/>
      <c r="F151" s="71"/>
      <c r="G151" s="71"/>
      <c r="H151" s="71"/>
      <c r="I151" s="251"/>
      <c r="J151" s="540"/>
      <c r="K151" s="531"/>
      <c r="L151" s="584"/>
      <c r="M151" s="531"/>
      <c r="N151" s="554"/>
      <c r="O151" s="554"/>
      <c r="P151" s="142"/>
    </row>
    <row r="152" spans="1:25" ht="55.2" hidden="1" customHeight="1">
      <c r="A152" s="108"/>
      <c r="B152" s="323" t="s">
        <v>157</v>
      </c>
      <c r="C152" s="65" t="s">
        <v>158</v>
      </c>
      <c r="D152" s="91" t="s">
        <v>32</v>
      </c>
      <c r="E152" s="385"/>
      <c r="F152" s="91"/>
      <c r="G152" s="229">
        <v>50000</v>
      </c>
      <c r="H152" s="230"/>
      <c r="I152" s="425" t="s">
        <v>64</v>
      </c>
      <c r="J152" s="517"/>
      <c r="K152" s="573"/>
      <c r="L152" s="576"/>
      <c r="M152" s="518"/>
      <c r="N152" s="563"/>
      <c r="O152" s="563"/>
      <c r="P152" s="464" t="s">
        <v>16</v>
      </c>
      <c r="Q152" s="213"/>
      <c r="R152" s="213">
        <v>1</v>
      </c>
      <c r="S152" s="220"/>
      <c r="T152" s="213"/>
      <c r="U152" s="213"/>
    </row>
    <row r="153" spans="1:25" ht="74.400000000000006" hidden="1" customHeight="1">
      <c r="A153" s="108"/>
      <c r="B153" s="38" t="s">
        <v>535</v>
      </c>
      <c r="C153" s="37" t="s">
        <v>159</v>
      </c>
      <c r="D153" s="198">
        <v>4</v>
      </c>
      <c r="E153" s="72"/>
      <c r="F153" s="72"/>
      <c r="G153" s="145">
        <v>100000</v>
      </c>
      <c r="H153" s="221"/>
      <c r="I153" s="47" t="s">
        <v>64</v>
      </c>
      <c r="J153" s="517"/>
      <c r="K153" s="573"/>
      <c r="L153" s="577"/>
      <c r="M153" s="513"/>
      <c r="N153" s="558"/>
      <c r="O153" s="558"/>
      <c r="P153" s="491" t="s">
        <v>16</v>
      </c>
      <c r="Q153" s="213"/>
      <c r="R153" s="213">
        <v>1</v>
      </c>
      <c r="S153" s="220"/>
      <c r="T153" s="213"/>
      <c r="U153" s="213"/>
    </row>
    <row r="154" spans="1:25" ht="69" hidden="1" customHeight="1">
      <c r="A154" s="108"/>
      <c r="B154" s="323" t="s">
        <v>567</v>
      </c>
      <c r="C154" s="37" t="s">
        <v>159</v>
      </c>
      <c r="D154" s="197">
        <v>4</v>
      </c>
      <c r="E154" s="385"/>
      <c r="F154" s="91"/>
      <c r="G154" s="143">
        <v>60000</v>
      </c>
      <c r="H154" s="91"/>
      <c r="I154" s="47" t="s">
        <v>64</v>
      </c>
      <c r="J154" s="517"/>
      <c r="K154" s="573"/>
      <c r="L154" s="576"/>
      <c r="M154" s="518"/>
      <c r="N154" s="563"/>
      <c r="O154" s="563"/>
      <c r="P154" s="617" t="s">
        <v>16</v>
      </c>
      <c r="R154" s="34">
        <v>1</v>
      </c>
      <c r="S154" s="54"/>
    </row>
    <row r="155" spans="1:25" s="164" customFormat="1" ht="86.4" hidden="1" customHeight="1">
      <c r="A155" s="108"/>
      <c r="B155" s="44" t="s">
        <v>160</v>
      </c>
      <c r="C155" s="37" t="s">
        <v>286</v>
      </c>
      <c r="D155" s="74" t="s">
        <v>32</v>
      </c>
      <c r="E155" s="72"/>
      <c r="F155" s="72"/>
      <c r="G155" s="117">
        <v>60000</v>
      </c>
      <c r="H155" s="72"/>
      <c r="I155" s="47" t="s">
        <v>64</v>
      </c>
      <c r="J155" s="517"/>
      <c r="K155" s="573"/>
      <c r="L155" s="577"/>
      <c r="M155" s="533"/>
      <c r="N155" s="552"/>
      <c r="O155" s="552"/>
      <c r="P155" s="617" t="s">
        <v>16</v>
      </c>
      <c r="R155" s="164">
        <v>1</v>
      </c>
      <c r="S155" s="222"/>
    </row>
    <row r="156" spans="1:25" ht="64.2" hidden="1" customHeight="1">
      <c r="A156" s="108"/>
      <c r="B156" s="158" t="s">
        <v>586</v>
      </c>
      <c r="C156" s="37" t="s">
        <v>152</v>
      </c>
      <c r="D156" s="47" t="s">
        <v>35</v>
      </c>
      <c r="E156" s="72"/>
      <c r="F156" s="72"/>
      <c r="G156" s="72"/>
      <c r="H156" s="72"/>
      <c r="I156" s="47" t="s">
        <v>64</v>
      </c>
      <c r="J156" s="517"/>
      <c r="K156" s="573"/>
      <c r="L156" s="577"/>
      <c r="M156" s="533"/>
      <c r="N156" s="552"/>
      <c r="O156" s="552"/>
      <c r="P156" s="443" t="s">
        <v>16</v>
      </c>
      <c r="R156" s="34">
        <v>1</v>
      </c>
      <c r="S156" s="54"/>
    </row>
    <row r="157" spans="1:25" ht="67.8" hidden="1" customHeight="1">
      <c r="A157" s="96"/>
      <c r="B157" s="158" t="s">
        <v>586</v>
      </c>
      <c r="C157" s="37" t="s">
        <v>203</v>
      </c>
      <c r="D157" s="303" t="s">
        <v>30</v>
      </c>
      <c r="E157" s="385"/>
      <c r="F157" s="91"/>
      <c r="G157" s="91"/>
      <c r="H157" s="91"/>
      <c r="I157" s="47" t="s">
        <v>64</v>
      </c>
      <c r="J157" s="517"/>
      <c r="K157" s="573"/>
      <c r="L157" s="576"/>
      <c r="M157" s="517"/>
      <c r="N157" s="555"/>
      <c r="O157" s="555"/>
      <c r="P157" s="38" t="s">
        <v>6</v>
      </c>
      <c r="R157" s="34">
        <v>1</v>
      </c>
      <c r="S157" s="54"/>
    </row>
    <row r="158" spans="1:25" ht="72.599999999999994" hidden="1" customHeight="1">
      <c r="A158" s="108"/>
      <c r="B158" s="158" t="s">
        <v>586</v>
      </c>
      <c r="C158" s="37" t="s">
        <v>203</v>
      </c>
      <c r="D158" s="47" t="s">
        <v>32</v>
      </c>
      <c r="E158" s="72"/>
      <c r="F158" s="72"/>
      <c r="G158" s="72"/>
      <c r="H158" s="72"/>
      <c r="I158" s="47" t="s">
        <v>64</v>
      </c>
      <c r="J158" s="517"/>
      <c r="K158" s="573"/>
      <c r="L158" s="577"/>
      <c r="M158" s="533"/>
      <c r="N158" s="552"/>
      <c r="O158" s="552"/>
      <c r="P158" s="38" t="s">
        <v>8</v>
      </c>
      <c r="R158" s="34">
        <v>1</v>
      </c>
      <c r="S158" s="54"/>
    </row>
    <row r="159" spans="1:25" ht="90" hidden="1" customHeight="1">
      <c r="A159" s="108"/>
      <c r="B159" s="158" t="s">
        <v>586</v>
      </c>
      <c r="C159" s="37" t="s">
        <v>318</v>
      </c>
      <c r="D159" s="47" t="s">
        <v>35</v>
      </c>
      <c r="E159" s="76"/>
      <c r="F159" s="76"/>
      <c r="G159" s="76"/>
      <c r="H159" s="76"/>
      <c r="I159" s="47" t="s">
        <v>625</v>
      </c>
      <c r="J159" s="517"/>
      <c r="K159" s="573"/>
      <c r="L159" s="577"/>
      <c r="M159" s="533"/>
      <c r="N159" s="552"/>
      <c r="O159" s="552"/>
      <c r="P159" s="38" t="s">
        <v>39</v>
      </c>
      <c r="R159" s="34">
        <v>1</v>
      </c>
      <c r="S159" s="54"/>
    </row>
    <row r="160" spans="1:25" ht="64.8" hidden="1" customHeight="1">
      <c r="A160" s="67"/>
      <c r="B160" s="628" t="s">
        <v>586</v>
      </c>
      <c r="C160" s="37" t="s">
        <v>393</v>
      </c>
      <c r="D160" s="72" t="s">
        <v>151</v>
      </c>
      <c r="E160" s="412"/>
      <c r="F160" s="412"/>
      <c r="G160" s="413"/>
      <c r="H160" s="412"/>
      <c r="I160" s="72" t="s">
        <v>64</v>
      </c>
      <c r="J160" s="518"/>
      <c r="K160" s="573"/>
      <c r="L160" s="579"/>
      <c r="M160" s="580"/>
      <c r="N160" s="559"/>
      <c r="O160" s="559"/>
      <c r="P160" s="38" t="s">
        <v>11</v>
      </c>
      <c r="R160" s="34">
        <v>1</v>
      </c>
      <c r="S160" s="54"/>
    </row>
    <row r="161" spans="1:25" ht="69.599999999999994" hidden="1" customHeight="1">
      <c r="A161" s="108"/>
      <c r="B161" s="628" t="s">
        <v>586</v>
      </c>
      <c r="C161" s="65" t="s">
        <v>390</v>
      </c>
      <c r="D161" s="408" t="s">
        <v>329</v>
      </c>
      <c r="E161" s="224"/>
      <c r="F161" s="224"/>
      <c r="G161" s="224"/>
      <c r="H161" s="224"/>
      <c r="I161" s="615" t="s">
        <v>64</v>
      </c>
      <c r="J161" s="518"/>
      <c r="K161" s="573"/>
      <c r="L161" s="589"/>
      <c r="M161" s="590"/>
      <c r="N161" s="564"/>
      <c r="O161" s="564"/>
      <c r="P161" s="618" t="s">
        <v>11</v>
      </c>
      <c r="R161" s="34">
        <v>1</v>
      </c>
      <c r="S161" s="54"/>
    </row>
    <row r="162" spans="1:25" ht="51.75" hidden="1" customHeight="1">
      <c r="A162" s="108"/>
      <c r="B162" s="628" t="s">
        <v>586</v>
      </c>
      <c r="C162" s="322" t="s">
        <v>453</v>
      </c>
      <c r="D162" s="163" t="s">
        <v>32</v>
      </c>
      <c r="E162" s="72"/>
      <c r="F162" s="72"/>
      <c r="G162" s="72"/>
      <c r="H162" s="72"/>
      <c r="I162" s="163" t="s">
        <v>37</v>
      </c>
      <c r="J162" s="541"/>
      <c r="K162" s="573"/>
      <c r="L162" s="577"/>
      <c r="M162" s="533"/>
      <c r="N162" s="552"/>
      <c r="O162" s="552"/>
      <c r="P162" s="38" t="s">
        <v>14</v>
      </c>
      <c r="R162" s="34">
        <v>1</v>
      </c>
      <c r="S162" s="54"/>
    </row>
    <row r="163" spans="1:25" ht="51.75" hidden="1" customHeight="1">
      <c r="A163" s="108"/>
      <c r="B163" s="628" t="s">
        <v>586</v>
      </c>
      <c r="C163" s="149" t="s">
        <v>474</v>
      </c>
      <c r="D163" s="47" t="s">
        <v>32</v>
      </c>
      <c r="F163" s="72"/>
      <c r="G163" s="72"/>
      <c r="H163" s="72"/>
      <c r="I163" s="72" t="s">
        <v>603</v>
      </c>
      <c r="J163" s="518"/>
      <c r="K163" s="573"/>
      <c r="L163" s="577"/>
      <c r="M163" s="533"/>
      <c r="N163" s="552"/>
      <c r="O163" s="552"/>
      <c r="P163" s="38" t="s">
        <v>17</v>
      </c>
      <c r="R163" s="34">
        <v>1</v>
      </c>
      <c r="S163" s="54"/>
    </row>
    <row r="164" spans="1:25" ht="76.8" hidden="1" customHeight="1">
      <c r="A164" s="108"/>
      <c r="B164" s="628" t="s">
        <v>586</v>
      </c>
      <c r="C164" s="77" t="s">
        <v>203</v>
      </c>
      <c r="D164" s="47" t="s">
        <v>35</v>
      </c>
      <c r="E164" s="47"/>
      <c r="F164" s="47"/>
      <c r="G164" s="84"/>
      <c r="H164" s="84"/>
      <c r="I164" s="47" t="s">
        <v>691</v>
      </c>
      <c r="J164" s="517"/>
      <c r="K164" s="573"/>
      <c r="L164" s="533"/>
      <c r="M164" s="533"/>
      <c r="N164" s="552"/>
      <c r="O164" s="552"/>
      <c r="P164" s="85" t="s">
        <v>15</v>
      </c>
      <c r="R164" s="34">
        <v>1</v>
      </c>
      <c r="S164" s="54"/>
      <c r="W164" s="68"/>
      <c r="Y164" s="68"/>
    </row>
    <row r="165" spans="1:25" ht="87.6" hidden="1" customHeight="1">
      <c r="A165" s="108"/>
      <c r="B165" s="83" t="s">
        <v>387</v>
      </c>
      <c r="C165" s="65" t="s">
        <v>282</v>
      </c>
      <c r="D165" s="303" t="s">
        <v>151</v>
      </c>
      <c r="E165" s="385"/>
      <c r="F165" s="91"/>
      <c r="G165" s="91"/>
      <c r="H165" s="91"/>
      <c r="I165" s="425" t="s">
        <v>151</v>
      </c>
      <c r="J165" s="517"/>
      <c r="K165" s="517"/>
      <c r="L165" s="573"/>
      <c r="M165" s="517"/>
      <c r="N165" s="555"/>
      <c r="O165" s="555"/>
      <c r="P165" s="306" t="s">
        <v>7</v>
      </c>
      <c r="S165" s="54"/>
      <c r="T165" s="34">
        <v>1</v>
      </c>
    </row>
    <row r="166" spans="1:25" ht="78.599999999999994" hidden="1" customHeight="1">
      <c r="A166" s="96"/>
      <c r="B166" s="38" t="s">
        <v>296</v>
      </c>
      <c r="C166" s="37" t="s">
        <v>297</v>
      </c>
      <c r="D166" s="47" t="s">
        <v>298</v>
      </c>
      <c r="E166" s="72"/>
      <c r="F166" s="72"/>
      <c r="G166" s="72"/>
      <c r="H166" s="72"/>
      <c r="I166" s="47" t="s">
        <v>629</v>
      </c>
      <c r="J166" s="517"/>
      <c r="K166" s="573"/>
      <c r="L166" s="577"/>
      <c r="M166" s="533"/>
      <c r="N166" s="552"/>
      <c r="O166" s="552"/>
      <c r="P166" s="38" t="s">
        <v>18</v>
      </c>
      <c r="R166" s="34">
        <v>1</v>
      </c>
      <c r="S166" s="54"/>
    </row>
    <row r="167" spans="1:25" ht="55.2" hidden="1" customHeight="1">
      <c r="A167" s="108"/>
      <c r="B167" s="372" t="s">
        <v>551</v>
      </c>
      <c r="C167" s="167" t="s">
        <v>543</v>
      </c>
      <c r="D167" s="168" t="s">
        <v>522</v>
      </c>
      <c r="E167" s="169"/>
      <c r="F167" s="169"/>
      <c r="G167" s="169"/>
      <c r="H167" s="169"/>
      <c r="I167" s="423" t="s">
        <v>64</v>
      </c>
      <c r="J167" s="518"/>
      <c r="K167" s="573"/>
      <c r="L167" s="577"/>
      <c r="M167" s="533"/>
      <c r="N167" s="552"/>
      <c r="O167" s="552"/>
      <c r="P167" s="200" t="s">
        <v>6</v>
      </c>
      <c r="Q167" s="92"/>
      <c r="R167" s="34">
        <v>1</v>
      </c>
      <c r="S167" s="54"/>
    </row>
    <row r="168" spans="1:25" ht="61.2" hidden="1" customHeight="1">
      <c r="A168" s="108"/>
      <c r="B168" s="372" t="s">
        <v>551</v>
      </c>
      <c r="C168" s="65" t="s">
        <v>552</v>
      </c>
      <c r="D168" s="303" t="s">
        <v>30</v>
      </c>
      <c r="F168" s="91"/>
      <c r="G168" s="91"/>
      <c r="H168" s="91"/>
      <c r="I168" s="423" t="s">
        <v>64</v>
      </c>
      <c r="J168" s="518"/>
      <c r="K168" s="573"/>
      <c r="L168" s="576"/>
      <c r="M168" s="517"/>
      <c r="N168" s="555"/>
      <c r="O168" s="555"/>
      <c r="P168" s="306" t="s">
        <v>17</v>
      </c>
      <c r="R168" s="34">
        <v>1</v>
      </c>
      <c r="S168" s="54"/>
    </row>
    <row r="169" spans="1:25" ht="46.8" hidden="1" customHeight="1">
      <c r="A169" s="234"/>
      <c r="B169" s="372" t="s">
        <v>551</v>
      </c>
      <c r="C169" s="37" t="s">
        <v>267</v>
      </c>
      <c r="D169" s="47" t="s">
        <v>36</v>
      </c>
      <c r="E169" s="72"/>
      <c r="F169" s="72"/>
      <c r="G169" s="72"/>
      <c r="H169" s="90">
        <v>5000</v>
      </c>
      <c r="I169" s="47" t="s">
        <v>41</v>
      </c>
      <c r="J169" s="517"/>
      <c r="K169" s="573"/>
      <c r="L169" s="577"/>
      <c r="M169" s="533"/>
      <c r="N169" s="552"/>
      <c r="O169" s="552"/>
      <c r="P169" s="38" t="s">
        <v>13</v>
      </c>
      <c r="R169" s="34">
        <v>1</v>
      </c>
      <c r="S169" s="54"/>
    </row>
    <row r="170" spans="1:25" ht="57.6" hidden="1" customHeight="1">
      <c r="A170" s="108"/>
      <c r="B170" s="372" t="s">
        <v>551</v>
      </c>
      <c r="C170" s="37" t="s">
        <v>226</v>
      </c>
      <c r="D170" s="47" t="s">
        <v>35</v>
      </c>
      <c r="E170" s="72"/>
      <c r="F170" s="72"/>
      <c r="G170" s="72"/>
      <c r="H170" s="72"/>
      <c r="I170" s="47" t="s">
        <v>64</v>
      </c>
      <c r="J170" s="517"/>
      <c r="K170" s="573"/>
      <c r="L170" s="577"/>
      <c r="M170" s="533"/>
      <c r="N170" s="552"/>
      <c r="O170" s="552"/>
      <c r="P170" s="38" t="s">
        <v>8</v>
      </c>
      <c r="R170" s="34">
        <v>1</v>
      </c>
      <c r="S170" s="54"/>
    </row>
    <row r="171" spans="1:25" ht="82.8" hidden="1" customHeight="1">
      <c r="A171" s="67"/>
      <c r="B171" s="200" t="s">
        <v>713</v>
      </c>
      <c r="C171" s="161" t="s">
        <v>558</v>
      </c>
      <c r="D171" s="303" t="s">
        <v>299</v>
      </c>
      <c r="E171" s="385"/>
      <c r="F171" s="91"/>
      <c r="G171" s="91"/>
      <c r="H171" s="91"/>
      <c r="I171" s="425" t="s">
        <v>64</v>
      </c>
      <c r="J171" s="517"/>
      <c r="K171" s="573"/>
      <c r="L171" s="576"/>
      <c r="M171" s="517"/>
      <c r="N171" s="555"/>
      <c r="O171" s="555"/>
      <c r="P171" s="38" t="s">
        <v>18</v>
      </c>
      <c r="R171" s="34">
        <v>1</v>
      </c>
      <c r="S171" s="54"/>
    </row>
    <row r="172" spans="1:25" ht="130.19999999999999" hidden="1" customHeight="1">
      <c r="A172" s="108"/>
      <c r="B172" s="200" t="s">
        <v>713</v>
      </c>
      <c r="C172" s="37" t="s">
        <v>433</v>
      </c>
      <c r="D172" s="47" t="s">
        <v>35</v>
      </c>
      <c r="E172" s="72"/>
      <c r="F172" s="72"/>
      <c r="G172" s="75"/>
      <c r="H172" s="72"/>
      <c r="I172" s="47" t="s">
        <v>692</v>
      </c>
      <c r="J172" s="533"/>
      <c r="K172" s="533"/>
      <c r="L172" s="573"/>
      <c r="M172" s="533"/>
      <c r="N172" s="552"/>
      <c r="O172" s="552"/>
      <c r="P172" s="38" t="s">
        <v>15</v>
      </c>
      <c r="S172" s="54"/>
      <c r="T172" s="34">
        <v>1</v>
      </c>
    </row>
    <row r="173" spans="1:25" ht="52.2" hidden="1" customHeight="1">
      <c r="A173" s="108"/>
      <c r="B173" s="200" t="s">
        <v>713</v>
      </c>
      <c r="C173" s="65" t="s">
        <v>282</v>
      </c>
      <c r="D173" s="358" t="s">
        <v>151</v>
      </c>
      <c r="E173" s="385"/>
      <c r="F173" s="91"/>
      <c r="G173" s="93"/>
      <c r="H173" s="91"/>
      <c r="I173" s="47" t="s">
        <v>64</v>
      </c>
      <c r="J173" s="517"/>
      <c r="K173" s="573"/>
      <c r="L173" s="576"/>
      <c r="M173" s="517"/>
      <c r="N173" s="555"/>
      <c r="O173" s="555"/>
      <c r="P173" s="36" t="s">
        <v>11</v>
      </c>
      <c r="R173" s="34">
        <v>1</v>
      </c>
      <c r="S173" s="54"/>
    </row>
    <row r="174" spans="1:25" ht="49.8" hidden="1" customHeight="1">
      <c r="A174" s="108"/>
      <c r="B174" s="200" t="s">
        <v>713</v>
      </c>
      <c r="C174" s="65" t="s">
        <v>577</v>
      </c>
      <c r="D174" s="358" t="s">
        <v>329</v>
      </c>
      <c r="E174" s="385"/>
      <c r="F174" s="91"/>
      <c r="G174" s="93"/>
      <c r="H174" s="91"/>
      <c r="I174" s="47" t="s">
        <v>64</v>
      </c>
      <c r="J174" s="517"/>
      <c r="K174" s="573"/>
      <c r="L174" s="576"/>
      <c r="M174" s="517"/>
      <c r="N174" s="555"/>
      <c r="O174" s="555"/>
      <c r="P174" s="36" t="s">
        <v>11</v>
      </c>
      <c r="R174" s="34">
        <v>1</v>
      </c>
      <c r="S174" s="54"/>
    </row>
    <row r="175" spans="1:25" ht="58.2" hidden="1" customHeight="1">
      <c r="A175" s="108"/>
      <c r="B175" s="200" t="s">
        <v>551</v>
      </c>
      <c r="C175" s="359" t="s">
        <v>282</v>
      </c>
      <c r="D175" s="358" t="s">
        <v>36</v>
      </c>
      <c r="E175" s="385"/>
      <c r="F175" s="91"/>
      <c r="G175" s="91"/>
      <c r="H175" s="91"/>
      <c r="I175" s="425" t="s">
        <v>41</v>
      </c>
      <c r="J175" s="517"/>
      <c r="K175" s="573"/>
      <c r="L175" s="576"/>
      <c r="M175" s="517"/>
      <c r="N175" s="555"/>
      <c r="O175" s="555"/>
      <c r="P175" s="359" t="s">
        <v>14</v>
      </c>
      <c r="R175" s="34">
        <v>1</v>
      </c>
      <c r="S175" s="54"/>
    </row>
    <row r="176" spans="1:25" ht="50.4" hidden="1" customHeight="1">
      <c r="A176" s="108"/>
      <c r="B176" s="200" t="s">
        <v>713</v>
      </c>
      <c r="C176" s="65" t="s">
        <v>379</v>
      </c>
      <c r="D176" s="303" t="s">
        <v>30</v>
      </c>
      <c r="E176" s="385"/>
      <c r="F176" s="91"/>
      <c r="G176" s="91"/>
      <c r="H176" s="91"/>
      <c r="I176" s="425" t="s">
        <v>43</v>
      </c>
      <c r="J176" s="517"/>
      <c r="K176" s="573"/>
      <c r="L176" s="576"/>
      <c r="M176" s="517"/>
      <c r="N176" s="555"/>
      <c r="O176" s="555"/>
      <c r="P176" s="306" t="s">
        <v>5</v>
      </c>
      <c r="Q176" s="92"/>
      <c r="R176" s="34">
        <v>1</v>
      </c>
      <c r="S176" s="54"/>
    </row>
    <row r="177" spans="1:21" ht="48.6" hidden="1" customHeight="1">
      <c r="A177" s="108"/>
      <c r="B177" s="200" t="s">
        <v>713</v>
      </c>
      <c r="C177" s="37" t="s">
        <v>192</v>
      </c>
      <c r="D177" s="47" t="s">
        <v>42</v>
      </c>
      <c r="E177" s="72"/>
      <c r="F177" s="72"/>
      <c r="G177" s="72"/>
      <c r="H177" s="72"/>
      <c r="I177" s="47" t="s">
        <v>42</v>
      </c>
      <c r="J177" s="533"/>
      <c r="K177" s="533"/>
      <c r="L177" s="573"/>
      <c r="M177" s="533"/>
      <c r="N177" s="552"/>
      <c r="O177" s="552"/>
      <c r="P177" s="38" t="s">
        <v>4</v>
      </c>
      <c r="Q177" s="92"/>
      <c r="S177" s="54"/>
      <c r="T177" s="34">
        <v>1</v>
      </c>
    </row>
    <row r="178" spans="1:21" ht="48" hidden="1" customHeight="1">
      <c r="A178" s="108"/>
      <c r="B178" s="63" t="s">
        <v>149</v>
      </c>
      <c r="C178" s="37" t="s">
        <v>150</v>
      </c>
      <c r="D178" s="47" t="s">
        <v>151</v>
      </c>
      <c r="E178" s="72"/>
      <c r="F178" s="72"/>
      <c r="G178" s="72"/>
      <c r="H178" s="72"/>
      <c r="I178" s="47" t="s">
        <v>64</v>
      </c>
      <c r="J178" s="517"/>
      <c r="K178" s="573"/>
      <c r="L178" s="577"/>
      <c r="M178" s="533"/>
      <c r="N178" s="552"/>
      <c r="O178" s="552"/>
      <c r="P178" s="38" t="s">
        <v>16</v>
      </c>
      <c r="Q178" s="92"/>
      <c r="R178" s="34">
        <v>1</v>
      </c>
      <c r="S178" s="54"/>
    </row>
    <row r="179" spans="1:21" ht="30.6" hidden="1" customHeight="1">
      <c r="A179" s="108"/>
      <c r="B179" s="44" t="s">
        <v>251</v>
      </c>
      <c r="C179" s="37" t="s">
        <v>252</v>
      </c>
      <c r="D179" s="47" t="s">
        <v>47</v>
      </c>
      <c r="E179" s="72"/>
      <c r="F179" s="72"/>
      <c r="G179" s="72"/>
      <c r="H179" s="72"/>
      <c r="I179" s="47" t="s">
        <v>37</v>
      </c>
      <c r="J179" s="517"/>
      <c r="K179" s="573"/>
      <c r="L179" s="577"/>
      <c r="M179" s="533"/>
      <c r="N179" s="552"/>
      <c r="O179" s="552"/>
      <c r="P179" s="38" t="s">
        <v>9</v>
      </c>
      <c r="Q179" s="92"/>
      <c r="R179" s="34">
        <v>1</v>
      </c>
      <c r="S179" s="54"/>
    </row>
    <row r="180" spans="1:21" ht="79.5" hidden="1" customHeight="1">
      <c r="A180" s="108"/>
      <c r="B180" s="63" t="s">
        <v>253</v>
      </c>
      <c r="C180" s="37" t="s">
        <v>254</v>
      </c>
      <c r="D180" s="47" t="s">
        <v>53</v>
      </c>
      <c r="E180" s="72"/>
      <c r="F180" s="72"/>
      <c r="G180" s="72"/>
      <c r="H180" s="72"/>
      <c r="I180" s="47" t="s">
        <v>625</v>
      </c>
      <c r="J180" s="517"/>
      <c r="K180" s="573"/>
      <c r="L180" s="577"/>
      <c r="M180" s="533"/>
      <c r="N180" s="552"/>
      <c r="O180" s="552"/>
      <c r="P180" s="38" t="s">
        <v>9</v>
      </c>
      <c r="Q180" s="92"/>
      <c r="R180" s="34">
        <v>1</v>
      </c>
      <c r="S180" s="54"/>
    </row>
    <row r="181" spans="1:21" ht="49.2" hidden="1" customHeight="1">
      <c r="A181" s="108"/>
      <c r="B181" s="44" t="s">
        <v>268</v>
      </c>
      <c r="C181" s="37" t="s">
        <v>210</v>
      </c>
      <c r="D181" s="47" t="s">
        <v>482</v>
      </c>
      <c r="E181" s="72"/>
      <c r="F181" s="72"/>
      <c r="G181" s="72"/>
      <c r="H181" s="72" t="s">
        <v>269</v>
      </c>
      <c r="I181" s="47" t="s">
        <v>64</v>
      </c>
      <c r="J181" s="517"/>
      <c r="K181" s="573"/>
      <c r="L181" s="577"/>
      <c r="M181" s="533"/>
      <c r="N181" s="552"/>
      <c r="O181" s="552"/>
      <c r="P181" s="38" t="s">
        <v>13</v>
      </c>
      <c r="R181" s="34">
        <v>1</v>
      </c>
      <c r="S181" s="54"/>
    </row>
    <row r="182" spans="1:21" ht="55.2" hidden="1" customHeight="1">
      <c r="A182" s="108"/>
      <c r="B182" s="89" t="s">
        <v>311</v>
      </c>
      <c r="C182" s="37" t="s">
        <v>392</v>
      </c>
      <c r="D182" s="47" t="s">
        <v>327</v>
      </c>
      <c r="E182" s="72"/>
      <c r="F182" s="72"/>
      <c r="G182" s="75"/>
      <c r="H182" s="72"/>
      <c r="I182" s="47" t="s">
        <v>64</v>
      </c>
      <c r="J182" s="517"/>
      <c r="K182" s="573"/>
      <c r="L182" s="577"/>
      <c r="M182" s="533"/>
      <c r="N182" s="552"/>
      <c r="O182" s="552"/>
      <c r="P182" s="463" t="s">
        <v>11</v>
      </c>
      <c r="R182" s="34">
        <v>1</v>
      </c>
      <c r="S182" s="54"/>
    </row>
    <row r="183" spans="1:21" ht="62.4" hidden="1" customHeight="1">
      <c r="A183" s="67"/>
      <c r="B183" s="44" t="s">
        <v>311</v>
      </c>
      <c r="C183" s="37" t="s">
        <v>210</v>
      </c>
      <c r="D183" s="47" t="s">
        <v>328</v>
      </c>
      <c r="E183" s="72"/>
      <c r="F183" s="72"/>
      <c r="G183" s="75"/>
      <c r="H183" s="72"/>
      <c r="I183" s="47" t="s">
        <v>64</v>
      </c>
      <c r="J183" s="517"/>
      <c r="K183" s="573"/>
      <c r="L183" s="577"/>
      <c r="M183" s="533"/>
      <c r="N183" s="552"/>
      <c r="O183" s="552"/>
      <c r="P183" s="38" t="s">
        <v>11</v>
      </c>
      <c r="R183" s="34">
        <v>1</v>
      </c>
      <c r="S183" s="54"/>
    </row>
    <row r="184" spans="1:21" ht="75" hidden="1" customHeight="1">
      <c r="A184" s="121"/>
      <c r="B184" s="466" t="s">
        <v>712</v>
      </c>
      <c r="C184" s="37" t="s">
        <v>630</v>
      </c>
      <c r="D184" s="47" t="s">
        <v>631</v>
      </c>
      <c r="E184" s="385"/>
      <c r="F184" s="91"/>
      <c r="G184" s="91"/>
      <c r="H184" s="91"/>
      <c r="I184" s="47" t="s">
        <v>632</v>
      </c>
      <c r="J184" s="517"/>
      <c r="K184" s="517"/>
      <c r="L184" s="573"/>
      <c r="M184" s="517"/>
      <c r="N184" s="555"/>
      <c r="O184" s="555"/>
      <c r="P184" s="306" t="s">
        <v>18</v>
      </c>
      <c r="S184" s="54"/>
      <c r="T184" s="34">
        <v>1</v>
      </c>
    </row>
    <row r="185" spans="1:21" ht="55.2" hidden="1" customHeight="1">
      <c r="A185" s="108"/>
      <c r="B185" s="500" t="s">
        <v>712</v>
      </c>
      <c r="C185" s="36" t="s">
        <v>205</v>
      </c>
      <c r="D185" s="438" t="s">
        <v>48</v>
      </c>
      <c r="E185" s="440"/>
      <c r="F185" s="440"/>
      <c r="G185" s="93"/>
      <c r="H185" s="440"/>
      <c r="I185" s="438"/>
      <c r="J185" s="517"/>
      <c r="K185" s="573"/>
      <c r="L185" s="576"/>
      <c r="M185" s="517"/>
      <c r="N185" s="555"/>
      <c r="O185" s="555"/>
      <c r="P185" s="463" t="s">
        <v>17</v>
      </c>
      <c r="S185" s="54"/>
    </row>
    <row r="186" spans="1:21" ht="57" hidden="1" customHeight="1">
      <c r="A186" s="108"/>
      <c r="B186" s="263" t="s">
        <v>574</v>
      </c>
      <c r="C186" s="36" t="s">
        <v>205</v>
      </c>
      <c r="D186" s="438" t="s">
        <v>40</v>
      </c>
      <c r="E186" s="411"/>
      <c r="F186" s="440"/>
      <c r="G186" s="93"/>
      <c r="H186" s="440"/>
      <c r="I186" s="440" t="s">
        <v>604</v>
      </c>
      <c r="J186" s="518"/>
      <c r="K186" s="574"/>
      <c r="L186" s="573"/>
      <c r="M186" s="517"/>
      <c r="N186" s="555"/>
      <c r="O186" s="555"/>
      <c r="P186" s="617" t="s">
        <v>17</v>
      </c>
      <c r="R186" s="34">
        <v>1</v>
      </c>
      <c r="S186" s="54"/>
    </row>
    <row r="187" spans="1:21" ht="59.4" hidden="1" customHeight="1">
      <c r="A187" s="108"/>
      <c r="B187" s="263" t="s">
        <v>573</v>
      </c>
      <c r="C187" s="36"/>
      <c r="D187" s="414" t="s">
        <v>40</v>
      </c>
      <c r="E187" s="433"/>
      <c r="F187" s="416"/>
      <c r="G187" s="93"/>
      <c r="H187" s="416"/>
      <c r="I187" s="423" t="s">
        <v>604</v>
      </c>
      <c r="J187" s="518"/>
      <c r="K187" s="574"/>
      <c r="L187" s="573"/>
      <c r="M187" s="517"/>
      <c r="N187" s="555"/>
      <c r="O187" s="555"/>
      <c r="P187" s="617" t="s">
        <v>17</v>
      </c>
      <c r="R187" s="34">
        <v>1</v>
      </c>
      <c r="S187" s="54"/>
    </row>
    <row r="188" spans="1:21" ht="76.8" hidden="1" customHeight="1">
      <c r="A188" s="108"/>
      <c r="B188" s="298" t="s">
        <v>575</v>
      </c>
      <c r="C188" s="65"/>
      <c r="D188" s="358" t="s">
        <v>40</v>
      </c>
      <c r="E188" s="410"/>
      <c r="F188" s="91"/>
      <c r="G188" s="93"/>
      <c r="H188" s="91"/>
      <c r="I188" s="423" t="s">
        <v>64</v>
      </c>
      <c r="J188" s="518"/>
      <c r="K188" s="573"/>
      <c r="L188" s="576"/>
      <c r="M188" s="517"/>
      <c r="N188" s="555"/>
      <c r="O188" s="555"/>
      <c r="P188" s="617" t="s">
        <v>17</v>
      </c>
      <c r="R188" s="34">
        <v>1</v>
      </c>
      <c r="S188" s="54"/>
    </row>
    <row r="189" spans="1:21" ht="93" hidden="1" customHeight="1">
      <c r="A189" s="108"/>
      <c r="B189" s="46" t="s">
        <v>693</v>
      </c>
      <c r="C189" s="65" t="s">
        <v>701</v>
      </c>
      <c r="D189" s="303" t="s">
        <v>702</v>
      </c>
      <c r="E189" s="385"/>
      <c r="F189" s="91"/>
      <c r="G189" s="143">
        <v>70000</v>
      </c>
      <c r="H189" s="91"/>
      <c r="I189" s="423" t="s">
        <v>64</v>
      </c>
      <c r="J189" s="518"/>
      <c r="K189" s="573"/>
      <c r="L189" s="576"/>
      <c r="M189" s="517"/>
      <c r="N189" s="555"/>
      <c r="O189" s="555"/>
      <c r="P189" s="38" t="s">
        <v>16</v>
      </c>
      <c r="R189" s="34">
        <v>1</v>
      </c>
      <c r="S189" s="54"/>
      <c r="T189" s="213"/>
    </row>
    <row r="190" spans="1:21" ht="87" hidden="1" customHeight="1">
      <c r="A190" s="108"/>
      <c r="B190" s="67" t="s">
        <v>694</v>
      </c>
      <c r="C190" s="65" t="s">
        <v>695</v>
      </c>
      <c r="D190" s="465" t="s">
        <v>30</v>
      </c>
      <c r="E190" s="462"/>
      <c r="F190" s="462"/>
      <c r="G190" s="143"/>
      <c r="H190" s="279">
        <v>80000</v>
      </c>
      <c r="I190" s="462" t="s">
        <v>696</v>
      </c>
      <c r="J190" s="518"/>
      <c r="K190" s="573"/>
      <c r="L190" s="576"/>
      <c r="M190" s="517"/>
      <c r="N190" s="555"/>
      <c r="O190" s="555"/>
      <c r="P190" s="38" t="s">
        <v>16</v>
      </c>
      <c r="R190" s="34">
        <v>1</v>
      </c>
      <c r="S190" s="54"/>
      <c r="T190" s="213"/>
    </row>
    <row r="191" spans="1:21" ht="62.4" hidden="1" customHeight="1">
      <c r="A191" s="108"/>
      <c r="B191" s="323" t="s">
        <v>524</v>
      </c>
      <c r="C191" s="65" t="s">
        <v>370</v>
      </c>
      <c r="D191" s="303" t="s">
        <v>30</v>
      </c>
      <c r="E191" s="72"/>
      <c r="F191" s="72"/>
      <c r="G191" s="72"/>
      <c r="H191" s="72"/>
      <c r="I191" s="425" t="s">
        <v>30</v>
      </c>
      <c r="J191" s="517"/>
      <c r="K191" s="533"/>
      <c r="L191" s="573"/>
      <c r="M191" s="533"/>
      <c r="N191" s="552"/>
      <c r="O191" s="552"/>
      <c r="P191" s="38" t="s">
        <v>5</v>
      </c>
      <c r="S191" s="54"/>
      <c r="T191" s="34">
        <v>1</v>
      </c>
    </row>
    <row r="192" spans="1:21" ht="64.2" hidden="1" customHeight="1">
      <c r="A192" s="174"/>
      <c r="B192" s="78" t="s">
        <v>523</v>
      </c>
      <c r="C192" s="65" t="s">
        <v>490</v>
      </c>
      <c r="D192" s="159" t="s">
        <v>491</v>
      </c>
      <c r="E192" s="385"/>
      <c r="F192" s="91"/>
      <c r="G192" s="91"/>
      <c r="H192" s="91"/>
      <c r="I192" s="159" t="s">
        <v>491</v>
      </c>
      <c r="J192" s="537"/>
      <c r="K192" s="517"/>
      <c r="L192" s="573"/>
      <c r="M192" s="517"/>
      <c r="N192" s="555"/>
      <c r="O192" s="555"/>
      <c r="P192" s="38" t="s">
        <v>4</v>
      </c>
      <c r="S192" s="457">
        <f>SUM(R152:R192)</f>
        <v>34</v>
      </c>
      <c r="T192" s="34">
        <v>1</v>
      </c>
      <c r="U192" s="457">
        <f>SUM(T152:T192)</f>
        <v>6</v>
      </c>
    </row>
    <row r="193" spans="1:20" ht="42.6" hidden="1" customHeight="1">
      <c r="A193" s="105" t="s">
        <v>121</v>
      </c>
      <c r="B193" s="252"/>
      <c r="C193" s="250"/>
      <c r="D193" s="62"/>
      <c r="E193" s="267"/>
      <c r="F193" s="267"/>
      <c r="G193" s="267"/>
      <c r="H193" s="267"/>
      <c r="I193" s="428"/>
      <c r="J193" s="527"/>
      <c r="K193" s="527"/>
      <c r="L193" s="575"/>
      <c r="M193" s="527"/>
      <c r="N193" s="556"/>
      <c r="O193" s="556"/>
      <c r="P193" s="192"/>
      <c r="S193" s="58"/>
    </row>
    <row r="194" spans="1:20" s="164" customFormat="1" ht="52.8" customHeight="1">
      <c r="A194" s="474"/>
      <c r="B194" s="204" t="s">
        <v>525</v>
      </c>
      <c r="C194" s="211" t="s">
        <v>131</v>
      </c>
      <c r="D194" s="212" t="s">
        <v>132</v>
      </c>
      <c r="E194" s="210"/>
      <c r="F194" s="210"/>
      <c r="G194" s="210"/>
      <c r="H194" s="373">
        <v>20000</v>
      </c>
      <c r="I194" s="212" t="s">
        <v>649</v>
      </c>
      <c r="J194" s="517" t="s">
        <v>717</v>
      </c>
      <c r="K194" s="573"/>
      <c r="L194" s="576"/>
      <c r="M194" s="517"/>
      <c r="N194" s="555"/>
      <c r="O194" s="565">
        <v>13750</v>
      </c>
      <c r="P194" s="211" t="s">
        <v>12</v>
      </c>
      <c r="R194" s="164">
        <v>1</v>
      </c>
      <c r="S194" s="222"/>
    </row>
    <row r="195" spans="1:20" ht="54.6" hidden="1" customHeight="1">
      <c r="A195" s="480"/>
      <c r="B195" s="448" t="s">
        <v>526</v>
      </c>
      <c r="C195" s="167" t="s">
        <v>193</v>
      </c>
      <c r="D195" s="223">
        <v>4</v>
      </c>
      <c r="E195" s="169"/>
      <c r="F195" s="169"/>
      <c r="G195" s="169"/>
      <c r="H195" s="169"/>
      <c r="I195" s="423" t="s">
        <v>64</v>
      </c>
      <c r="J195" s="518"/>
      <c r="K195" s="573"/>
      <c r="L195" s="577"/>
      <c r="M195" s="533"/>
      <c r="N195" s="552"/>
      <c r="O195" s="552"/>
      <c r="P195" s="200" t="s">
        <v>4</v>
      </c>
      <c r="R195" s="34">
        <v>1</v>
      </c>
      <c r="S195" s="54"/>
    </row>
    <row r="196" spans="1:20" ht="51.6" hidden="1" customHeight="1">
      <c r="A196" s="108"/>
      <c r="B196" s="448" t="s">
        <v>526</v>
      </c>
      <c r="C196" s="65" t="s">
        <v>207</v>
      </c>
      <c r="D196" s="159">
        <v>3.8</v>
      </c>
      <c r="E196" s="385"/>
      <c r="F196" s="91"/>
      <c r="G196" s="91"/>
      <c r="H196" s="91"/>
      <c r="I196" s="159" t="s">
        <v>64</v>
      </c>
      <c r="J196" s="537"/>
      <c r="K196" s="573"/>
      <c r="L196" s="576"/>
      <c r="M196" s="517"/>
      <c r="N196" s="555"/>
      <c r="O196" s="555"/>
      <c r="P196" s="306" t="s">
        <v>8</v>
      </c>
      <c r="R196" s="34">
        <v>1</v>
      </c>
      <c r="S196" s="54"/>
    </row>
    <row r="197" spans="1:20" ht="40.799999999999997" hidden="1" customHeight="1">
      <c r="A197" s="108"/>
      <c r="B197" s="448" t="s">
        <v>526</v>
      </c>
      <c r="C197" s="37" t="s">
        <v>255</v>
      </c>
      <c r="D197" s="74" t="s">
        <v>32</v>
      </c>
      <c r="E197" s="72"/>
      <c r="F197" s="72"/>
      <c r="G197" s="72"/>
      <c r="H197" s="90">
        <v>96000</v>
      </c>
      <c r="I197" s="74" t="s">
        <v>32</v>
      </c>
      <c r="J197" s="542"/>
      <c r="K197" s="533"/>
      <c r="L197" s="573"/>
      <c r="M197" s="533"/>
      <c r="N197" s="552"/>
      <c r="O197" s="552"/>
      <c r="P197" s="38" t="s">
        <v>9</v>
      </c>
      <c r="S197" s="54"/>
      <c r="T197" s="34">
        <v>1</v>
      </c>
    </row>
    <row r="198" spans="1:20" ht="52.8" hidden="1" customHeight="1">
      <c r="A198" s="234"/>
      <c r="B198" s="448" t="s">
        <v>526</v>
      </c>
      <c r="C198" s="65" t="s">
        <v>697</v>
      </c>
      <c r="D198" s="303" t="s">
        <v>698</v>
      </c>
      <c r="E198" s="224"/>
      <c r="F198" s="224"/>
      <c r="G198" s="259"/>
      <c r="H198" s="99">
        <v>25000</v>
      </c>
      <c r="I198" s="425">
        <v>4.3499999999999996</v>
      </c>
      <c r="J198" s="517"/>
      <c r="K198" s="518"/>
      <c r="L198" s="576"/>
      <c r="M198" s="573"/>
      <c r="N198" s="566">
        <v>25000</v>
      </c>
      <c r="O198" s="566">
        <v>16300</v>
      </c>
      <c r="P198" s="383" t="s">
        <v>18</v>
      </c>
      <c r="Q198" s="39"/>
      <c r="S198" s="54"/>
      <c r="T198" s="34">
        <v>1</v>
      </c>
    </row>
    <row r="199" spans="1:20" ht="52.2" hidden="1" customHeight="1">
      <c r="A199" s="234"/>
      <c r="B199" s="448" t="s">
        <v>526</v>
      </c>
      <c r="C199" s="77" t="s">
        <v>207</v>
      </c>
      <c r="D199" s="74">
        <v>4</v>
      </c>
      <c r="E199" s="47"/>
      <c r="F199" s="47"/>
      <c r="G199" s="80"/>
      <c r="H199" s="483">
        <v>58500</v>
      </c>
      <c r="I199" s="74">
        <v>4.5999999999999996</v>
      </c>
      <c r="J199" s="542"/>
      <c r="K199" s="591"/>
      <c r="L199" s="533"/>
      <c r="M199" s="573"/>
      <c r="N199" s="552"/>
      <c r="O199" s="557">
        <v>46800</v>
      </c>
      <c r="P199" s="44" t="s">
        <v>15</v>
      </c>
      <c r="S199" s="54"/>
      <c r="T199" s="34">
        <v>1</v>
      </c>
    </row>
    <row r="200" spans="1:20" ht="81" hidden="1" customHeight="1">
      <c r="A200" s="234"/>
      <c r="B200" s="448" t="s">
        <v>526</v>
      </c>
      <c r="C200" s="77" t="s">
        <v>357</v>
      </c>
      <c r="D200" s="47" t="s">
        <v>30</v>
      </c>
      <c r="E200" s="47"/>
      <c r="F200" s="47"/>
      <c r="G200" s="80"/>
      <c r="H200" s="80"/>
      <c r="I200" s="1095" t="s">
        <v>655</v>
      </c>
      <c r="J200" s="531"/>
      <c r="K200" s="573"/>
      <c r="L200" s="533"/>
      <c r="M200" s="533"/>
      <c r="N200" s="552"/>
      <c r="O200" s="552"/>
      <c r="P200" s="89" t="s">
        <v>11</v>
      </c>
      <c r="R200" s="34">
        <v>1</v>
      </c>
      <c r="S200" s="54"/>
    </row>
    <row r="201" spans="1:20" ht="54" hidden="1" customHeight="1">
      <c r="A201" s="234"/>
      <c r="B201" s="448" t="s">
        <v>526</v>
      </c>
      <c r="C201" s="78" t="s">
        <v>325</v>
      </c>
      <c r="D201" s="303" t="s">
        <v>30</v>
      </c>
      <c r="E201" s="381"/>
      <c r="F201" s="303"/>
      <c r="G201" s="79"/>
      <c r="H201" s="79"/>
      <c r="I201" s="1096"/>
      <c r="J201" s="517"/>
      <c r="K201" s="573"/>
      <c r="L201" s="533"/>
      <c r="M201" s="517"/>
      <c r="N201" s="555"/>
      <c r="O201" s="555"/>
      <c r="P201" s="624" t="s">
        <v>11</v>
      </c>
      <c r="R201" s="34">
        <v>1</v>
      </c>
      <c r="S201" s="54"/>
    </row>
    <row r="202" spans="1:20" s="164" customFormat="1" ht="51.75" hidden="1" customHeight="1">
      <c r="A202" s="430"/>
      <c r="B202" s="448" t="s">
        <v>526</v>
      </c>
      <c r="C202" s="448" t="s">
        <v>207</v>
      </c>
      <c r="D202" s="223">
        <v>4</v>
      </c>
      <c r="E202" s="168"/>
      <c r="F202" s="168"/>
      <c r="G202" s="168"/>
      <c r="H202" s="481">
        <v>32000</v>
      </c>
      <c r="I202" s="223">
        <v>3.98</v>
      </c>
      <c r="J202" s="537"/>
      <c r="K202" s="573"/>
      <c r="L202" s="533"/>
      <c r="M202" s="533"/>
      <c r="N202" s="552"/>
      <c r="O202" s="557">
        <v>18500</v>
      </c>
      <c r="P202" s="482" t="s">
        <v>5</v>
      </c>
      <c r="R202" s="164">
        <v>1</v>
      </c>
      <c r="S202" s="222"/>
    </row>
    <row r="203" spans="1:20" ht="34.200000000000003" hidden="1" customHeight="1">
      <c r="A203" s="173"/>
      <c r="B203" s="448" t="s">
        <v>526</v>
      </c>
      <c r="C203" s="160" t="s">
        <v>205</v>
      </c>
      <c r="D203" s="303" t="s">
        <v>48</v>
      </c>
      <c r="F203" s="47"/>
      <c r="G203" s="47"/>
      <c r="H203" s="280">
        <v>400000</v>
      </c>
      <c r="I203" s="47" t="s">
        <v>604</v>
      </c>
      <c r="J203" s="517"/>
      <c r="K203" s="573"/>
      <c r="L203" s="533"/>
      <c r="M203" s="533"/>
      <c r="N203" s="552"/>
      <c r="O203" s="552"/>
      <c r="P203" s="44" t="s">
        <v>17</v>
      </c>
      <c r="R203" s="34">
        <v>1</v>
      </c>
      <c r="S203" s="54"/>
    </row>
    <row r="204" spans="1:20" ht="51.6" hidden="1" customHeight="1">
      <c r="A204" s="173"/>
      <c r="B204" s="448" t="s">
        <v>526</v>
      </c>
      <c r="C204" s="323" t="s">
        <v>255</v>
      </c>
      <c r="D204" s="303" t="s">
        <v>30</v>
      </c>
      <c r="E204" s="47"/>
      <c r="F204" s="47"/>
      <c r="G204" s="47"/>
      <c r="H204" s="117"/>
      <c r="I204" s="423" t="s">
        <v>64</v>
      </c>
      <c r="J204" s="518"/>
      <c r="K204" s="573"/>
      <c r="L204" s="533"/>
      <c r="M204" s="533"/>
      <c r="N204" s="552"/>
      <c r="O204" s="552"/>
      <c r="P204" s="44" t="s">
        <v>6</v>
      </c>
      <c r="R204" s="34">
        <v>1</v>
      </c>
      <c r="S204" s="53"/>
    </row>
    <row r="205" spans="1:20" ht="53.25" hidden="1" customHeight="1">
      <c r="A205" s="173"/>
      <c r="B205" s="448" t="s">
        <v>526</v>
      </c>
      <c r="C205" s="37" t="s">
        <v>139</v>
      </c>
      <c r="D205" s="407" t="s">
        <v>454</v>
      </c>
      <c r="E205" s="47"/>
      <c r="F205" s="47"/>
      <c r="G205" s="47"/>
      <c r="H205" s="117"/>
      <c r="I205" s="425" t="s">
        <v>653</v>
      </c>
      <c r="J205" s="517"/>
      <c r="K205" s="592"/>
      <c r="L205" s="573"/>
      <c r="M205" s="533"/>
      <c r="N205" s="552"/>
      <c r="O205" s="552"/>
      <c r="P205" s="409" t="s">
        <v>14</v>
      </c>
      <c r="S205" s="53"/>
      <c r="T205" s="34">
        <v>1</v>
      </c>
    </row>
    <row r="206" spans="1:20" ht="53.4" hidden="1" customHeight="1">
      <c r="A206" s="173"/>
      <c r="B206" s="448" t="s">
        <v>526</v>
      </c>
      <c r="C206" s="37" t="s">
        <v>139</v>
      </c>
      <c r="D206" s="72" t="s">
        <v>35</v>
      </c>
      <c r="E206" s="76"/>
      <c r="F206" s="76"/>
      <c r="G206" s="76"/>
      <c r="H206" s="90">
        <f>3900*15</f>
        <v>58500</v>
      </c>
      <c r="I206" s="72" t="s">
        <v>64</v>
      </c>
      <c r="J206" s="518"/>
      <c r="K206" s="573"/>
      <c r="L206" s="577"/>
      <c r="M206" s="513"/>
      <c r="N206" s="558"/>
      <c r="O206" s="558"/>
      <c r="P206" s="38" t="s">
        <v>39</v>
      </c>
      <c r="R206" s="34">
        <v>1</v>
      </c>
      <c r="S206" s="54"/>
    </row>
    <row r="207" spans="1:20" ht="55.8" hidden="1" customHeight="1">
      <c r="A207" s="265"/>
      <c r="B207" s="63" t="s">
        <v>455</v>
      </c>
      <c r="C207" s="323" t="s">
        <v>255</v>
      </c>
      <c r="D207" s="303" t="s">
        <v>454</v>
      </c>
      <c r="E207" s="381"/>
      <c r="F207" s="303"/>
      <c r="G207" s="303"/>
      <c r="H207" s="279">
        <v>150000</v>
      </c>
      <c r="I207" s="425" t="s">
        <v>652</v>
      </c>
      <c r="J207" s="517"/>
      <c r="K207" s="593"/>
      <c r="L207" s="517"/>
      <c r="M207" s="573"/>
      <c r="N207" s="555"/>
      <c r="O207" s="555"/>
      <c r="P207" s="63" t="s">
        <v>14</v>
      </c>
      <c r="R207" s="34">
        <v>0</v>
      </c>
      <c r="S207" s="54"/>
      <c r="T207" s="34">
        <v>1</v>
      </c>
    </row>
    <row r="208" spans="1:20" ht="54" hidden="1" customHeight="1">
      <c r="A208" s="67"/>
      <c r="B208" s="65" t="s">
        <v>487</v>
      </c>
      <c r="C208" s="65" t="s">
        <v>488</v>
      </c>
      <c r="D208" s="197" t="s">
        <v>28</v>
      </c>
      <c r="E208" s="385"/>
      <c r="F208" s="91"/>
      <c r="G208" s="91"/>
      <c r="H208" s="91"/>
      <c r="I208" s="72" t="s">
        <v>64</v>
      </c>
      <c r="J208" s="518"/>
      <c r="K208" s="573"/>
      <c r="L208" s="576"/>
      <c r="M208" s="518"/>
      <c r="N208" s="563"/>
      <c r="O208" s="563"/>
      <c r="P208" s="38" t="s">
        <v>4</v>
      </c>
      <c r="R208" s="34">
        <v>1</v>
      </c>
      <c r="S208" s="54"/>
    </row>
    <row r="209" spans="1:25" ht="52.2" hidden="1" customHeight="1">
      <c r="A209" s="173"/>
      <c r="B209" s="78" t="s">
        <v>489</v>
      </c>
      <c r="C209" s="65" t="s">
        <v>488</v>
      </c>
      <c r="D209" s="159" t="s">
        <v>28</v>
      </c>
      <c r="E209" s="385"/>
      <c r="F209" s="91"/>
      <c r="G209" s="91"/>
      <c r="H209" s="91"/>
      <c r="I209" s="72" t="s">
        <v>64</v>
      </c>
      <c r="J209" s="518"/>
      <c r="K209" s="573"/>
      <c r="L209" s="576"/>
      <c r="M209" s="517"/>
      <c r="N209" s="555"/>
      <c r="O209" s="555"/>
      <c r="P209" s="441" t="s">
        <v>4</v>
      </c>
      <c r="R209" s="34">
        <v>1</v>
      </c>
      <c r="S209" s="54"/>
    </row>
    <row r="210" spans="1:25" ht="55.2" hidden="1" customHeight="1">
      <c r="A210" s="173"/>
      <c r="B210" s="78" t="s">
        <v>527</v>
      </c>
      <c r="C210" s="65" t="s">
        <v>492</v>
      </c>
      <c r="D210" s="159" t="s">
        <v>493</v>
      </c>
      <c r="E210" s="385"/>
      <c r="F210" s="91"/>
      <c r="G210" s="91"/>
      <c r="H210" s="91"/>
      <c r="I210" s="72" t="s">
        <v>64</v>
      </c>
      <c r="J210" s="518"/>
      <c r="K210" s="573"/>
      <c r="L210" s="576"/>
      <c r="M210" s="517"/>
      <c r="N210" s="555"/>
      <c r="O210" s="555"/>
      <c r="P210" s="617" t="s">
        <v>4</v>
      </c>
      <c r="R210" s="34">
        <v>1</v>
      </c>
      <c r="S210" s="54"/>
      <c r="V210" s="164"/>
      <c r="X210" s="164"/>
    </row>
    <row r="211" spans="1:25" ht="100.8" hidden="1" customHeight="1">
      <c r="A211" s="174"/>
      <c r="B211" s="82" t="s">
        <v>498</v>
      </c>
      <c r="C211" s="37" t="s">
        <v>283</v>
      </c>
      <c r="D211" s="47" t="s">
        <v>284</v>
      </c>
      <c r="E211" s="72"/>
      <c r="F211" s="72"/>
      <c r="G211" s="72"/>
      <c r="H211" s="72"/>
      <c r="I211" s="47" t="s">
        <v>64</v>
      </c>
      <c r="J211" s="517"/>
      <c r="K211" s="573"/>
      <c r="L211" s="577"/>
      <c r="M211" s="533"/>
      <c r="N211" s="552"/>
      <c r="O211" s="552"/>
      <c r="P211" s="38" t="s">
        <v>7</v>
      </c>
      <c r="Q211" s="215"/>
      <c r="R211" s="215">
        <v>1</v>
      </c>
      <c r="S211" s="456">
        <f>SUM(R155:R211)</f>
        <v>44</v>
      </c>
      <c r="T211" s="215"/>
      <c r="U211" s="456">
        <f>SUM(T155:T211)</f>
        <v>11</v>
      </c>
      <c r="V211" s="164"/>
      <c r="W211" s="68">
        <f>SUM(R193:R211)</f>
        <v>13</v>
      </c>
      <c r="X211" s="164"/>
      <c r="Y211" s="68">
        <f>SUM(T193:T211)</f>
        <v>5</v>
      </c>
    </row>
    <row r="212" spans="1:25" ht="29.4" hidden="1" customHeight="1">
      <c r="A212" s="108" t="s">
        <v>477</v>
      </c>
      <c r="B212" s="158"/>
      <c r="C212" s="81"/>
      <c r="D212" s="251"/>
      <c r="E212" s="380"/>
      <c r="F212" s="302"/>
      <c r="G212" s="302"/>
      <c r="H212" s="302"/>
      <c r="I212" s="446"/>
      <c r="J212" s="527"/>
      <c r="K212" s="527"/>
      <c r="L212" s="527"/>
      <c r="M212" s="527"/>
      <c r="N212" s="556"/>
      <c r="O212" s="556"/>
      <c r="P212" s="292"/>
      <c r="S212" s="54"/>
    </row>
    <row r="213" spans="1:25" ht="78.599999999999994" hidden="1" customHeight="1">
      <c r="A213" s="121"/>
      <c r="B213" s="323" t="s">
        <v>362</v>
      </c>
      <c r="C213" s="65" t="s">
        <v>363</v>
      </c>
      <c r="D213" s="91" t="s">
        <v>35</v>
      </c>
      <c r="E213" s="385"/>
      <c r="F213" s="91"/>
      <c r="G213" s="93"/>
      <c r="H213" s="91" t="s">
        <v>10</v>
      </c>
      <c r="I213" s="423" t="s">
        <v>648</v>
      </c>
      <c r="J213" s="518"/>
      <c r="K213" s="573"/>
      <c r="L213" s="518"/>
      <c r="M213" s="518"/>
      <c r="N213" s="563"/>
      <c r="O213" s="563"/>
      <c r="P213" s="228" t="s">
        <v>15</v>
      </c>
      <c r="R213" s="34">
        <v>1</v>
      </c>
      <c r="S213" s="54"/>
    </row>
    <row r="214" spans="1:25" ht="59.4" hidden="1" customHeight="1">
      <c r="A214" s="121"/>
      <c r="B214" s="323" t="s">
        <v>572</v>
      </c>
      <c r="C214" s="65" t="s">
        <v>571</v>
      </c>
      <c r="D214" s="91" t="s">
        <v>38</v>
      </c>
      <c r="E214" s="385"/>
      <c r="F214" s="91"/>
      <c r="G214" s="93"/>
      <c r="H214" s="91"/>
      <c r="I214" s="423">
        <v>4.13</v>
      </c>
      <c r="J214" s="518"/>
      <c r="K214" s="518"/>
      <c r="L214" s="573"/>
      <c r="M214" s="574"/>
      <c r="N214" s="563"/>
      <c r="O214" s="563"/>
      <c r="P214" s="228" t="s">
        <v>18</v>
      </c>
      <c r="S214" s="54"/>
      <c r="T214" s="34">
        <v>1</v>
      </c>
    </row>
    <row r="215" spans="1:25" ht="72.75" hidden="1" customHeight="1">
      <c r="A215" s="59"/>
      <c r="B215" s="323" t="s">
        <v>273</v>
      </c>
      <c r="C215" s="65" t="s">
        <v>210</v>
      </c>
      <c r="D215" s="197">
        <v>4</v>
      </c>
      <c r="E215" s="385"/>
      <c r="F215" s="91"/>
      <c r="G215" s="91"/>
      <c r="H215" s="99">
        <v>15000</v>
      </c>
      <c r="I215" s="197">
        <v>3.78</v>
      </c>
      <c r="J215" s="519"/>
      <c r="K215" s="573"/>
      <c r="L215" s="576"/>
      <c r="M215" s="518"/>
      <c r="N215" s="563"/>
      <c r="O215" s="563"/>
      <c r="P215" s="306" t="s">
        <v>13</v>
      </c>
      <c r="R215" s="34">
        <v>1</v>
      </c>
      <c r="S215" s="54"/>
      <c r="W215" s="68">
        <f>SUM(R212:R215)</f>
        <v>2</v>
      </c>
      <c r="Y215" s="68">
        <f>SUM(T212:T215)</f>
        <v>1</v>
      </c>
    </row>
    <row r="216" spans="1:25" ht="51" hidden="1" customHeight="1">
      <c r="A216" s="59"/>
      <c r="B216" s="322" t="s">
        <v>452</v>
      </c>
      <c r="C216" s="38" t="s">
        <v>451</v>
      </c>
      <c r="D216" s="74">
        <v>4</v>
      </c>
      <c r="E216" s="72"/>
      <c r="F216" s="72"/>
      <c r="G216" s="72"/>
      <c r="H216" s="72"/>
      <c r="I216" s="47" t="s">
        <v>64</v>
      </c>
      <c r="J216" s="517"/>
      <c r="K216" s="573"/>
      <c r="L216" s="576"/>
      <c r="M216" s="518"/>
      <c r="N216" s="563"/>
      <c r="O216" s="563"/>
      <c r="P216" s="95" t="s">
        <v>14</v>
      </c>
      <c r="R216" s="34">
        <v>1</v>
      </c>
      <c r="S216" s="58"/>
    </row>
    <row r="217" spans="1:25" ht="52.8" hidden="1" customHeight="1">
      <c r="A217" s="108"/>
      <c r="B217" s="617" t="s">
        <v>452</v>
      </c>
      <c r="C217" s="65" t="s">
        <v>161</v>
      </c>
      <c r="D217" s="159">
        <v>4</v>
      </c>
      <c r="E217" s="385"/>
      <c r="F217" s="91"/>
      <c r="G217" s="91"/>
      <c r="H217" s="98"/>
      <c r="I217" s="47" t="s">
        <v>64</v>
      </c>
      <c r="J217" s="517"/>
      <c r="K217" s="573"/>
      <c r="L217" s="576"/>
      <c r="M217" s="517"/>
      <c r="N217" s="555"/>
      <c r="O217" s="555"/>
      <c r="P217" s="306" t="s">
        <v>16</v>
      </c>
      <c r="Q217" s="213"/>
      <c r="R217" s="34">
        <v>1</v>
      </c>
      <c r="S217" s="220"/>
      <c r="T217" s="213"/>
      <c r="U217" s="213"/>
    </row>
    <row r="218" spans="1:25" ht="76.5" hidden="1" customHeight="1">
      <c r="A218" s="59"/>
      <c r="B218" s="469" t="s">
        <v>332</v>
      </c>
      <c r="C218" s="37" t="s">
        <v>395</v>
      </c>
      <c r="D218" s="72" t="s">
        <v>331</v>
      </c>
      <c r="E218" s="72"/>
      <c r="F218" s="72"/>
      <c r="G218" s="72"/>
      <c r="H218" s="72"/>
      <c r="I218" s="47" t="s">
        <v>64</v>
      </c>
      <c r="J218" s="517"/>
      <c r="K218" s="573"/>
      <c r="L218" s="577"/>
      <c r="M218" s="513"/>
      <c r="N218" s="558"/>
      <c r="O218" s="558"/>
      <c r="P218" s="469" t="s">
        <v>11</v>
      </c>
      <c r="R218" s="34">
        <v>1</v>
      </c>
      <c r="S218" s="54"/>
    </row>
    <row r="219" spans="1:25" ht="86.4" hidden="1" customHeight="1">
      <c r="A219" s="65"/>
      <c r="B219" s="38" t="s">
        <v>332</v>
      </c>
      <c r="C219" s="37" t="s">
        <v>210</v>
      </c>
      <c r="D219" s="198">
        <v>4</v>
      </c>
      <c r="E219" s="72"/>
      <c r="F219" s="72"/>
      <c r="G219" s="72"/>
      <c r="H219" s="72"/>
      <c r="I219" s="47" t="s">
        <v>64</v>
      </c>
      <c r="J219" s="517"/>
      <c r="K219" s="573"/>
      <c r="L219" s="577"/>
      <c r="M219" s="513"/>
      <c r="N219" s="558"/>
      <c r="O219" s="558"/>
      <c r="P219" s="38" t="s">
        <v>11</v>
      </c>
      <c r="Q219" s="213"/>
      <c r="R219" s="34">
        <v>1</v>
      </c>
      <c r="S219" s="219"/>
      <c r="T219" s="213"/>
    </row>
    <row r="220" spans="1:25" ht="76.2" hidden="1" customHeight="1">
      <c r="A220" s="121"/>
      <c r="B220" s="44" t="s">
        <v>530</v>
      </c>
      <c r="C220" s="77" t="s">
        <v>229</v>
      </c>
      <c r="D220" s="47">
        <v>3.8</v>
      </c>
      <c r="E220" s="47"/>
      <c r="F220" s="47"/>
      <c r="G220" s="47"/>
      <c r="H220" s="47"/>
      <c r="I220" s="47" t="s">
        <v>64</v>
      </c>
      <c r="J220" s="517"/>
      <c r="K220" s="573"/>
      <c r="L220" s="583"/>
      <c r="M220" s="533"/>
      <c r="N220" s="552"/>
      <c r="O220" s="552"/>
      <c r="P220" s="44" t="s">
        <v>8</v>
      </c>
      <c r="Q220" s="213"/>
      <c r="R220" s="34">
        <v>1</v>
      </c>
      <c r="S220" s="219"/>
      <c r="T220" s="213"/>
    </row>
    <row r="221" spans="1:25" ht="63" hidden="1" customHeight="1">
      <c r="A221" s="121"/>
      <c r="B221" s="44" t="s">
        <v>285</v>
      </c>
      <c r="C221" s="77" t="s">
        <v>164</v>
      </c>
      <c r="D221" s="47" t="s">
        <v>528</v>
      </c>
      <c r="E221" s="47"/>
      <c r="F221" s="47"/>
      <c r="G221" s="47"/>
      <c r="H221" s="47"/>
      <c r="I221" s="47" t="s">
        <v>64</v>
      </c>
      <c r="J221" s="517"/>
      <c r="K221" s="573"/>
      <c r="L221" s="533"/>
      <c r="M221" s="533"/>
      <c r="N221" s="552"/>
      <c r="O221" s="552"/>
      <c r="P221" s="44" t="s">
        <v>7</v>
      </c>
      <c r="Q221" s="213"/>
      <c r="R221" s="213">
        <v>1</v>
      </c>
      <c r="S221" s="219"/>
      <c r="T221" s="213"/>
    </row>
    <row r="222" spans="1:25" ht="63" hidden="1" customHeight="1">
      <c r="A222" s="7"/>
      <c r="B222" s="38" t="s">
        <v>321</v>
      </c>
      <c r="C222" s="37" t="s">
        <v>598</v>
      </c>
      <c r="D222" s="198">
        <v>4</v>
      </c>
      <c r="E222" s="76"/>
      <c r="F222" s="76"/>
      <c r="G222" s="76"/>
      <c r="H222" s="72"/>
      <c r="I222" s="198" t="s">
        <v>64</v>
      </c>
      <c r="J222" s="519"/>
      <c r="K222" s="573"/>
      <c r="L222" s="577"/>
      <c r="M222" s="513"/>
      <c r="N222" s="558"/>
      <c r="O222" s="558"/>
      <c r="P222" s="38" t="s">
        <v>39</v>
      </c>
      <c r="Q222" s="213"/>
      <c r="R222" s="213">
        <v>1</v>
      </c>
      <c r="S222" s="453">
        <f>SUM(R213:R222)</f>
        <v>9</v>
      </c>
      <c r="T222" s="213"/>
      <c r="U222" s="453">
        <f>SUM(T213:T222)</f>
        <v>1</v>
      </c>
    </row>
    <row r="223" spans="1:25" s="39" customFormat="1" ht="28.5" hidden="1" customHeight="1">
      <c r="A223" s="375" t="s">
        <v>119</v>
      </c>
      <c r="B223" s="294"/>
      <c r="C223" s="295"/>
      <c r="D223" s="320"/>
      <c r="E223" s="320"/>
      <c r="F223" s="320"/>
      <c r="G223" s="320"/>
      <c r="H223" s="320"/>
      <c r="I223" s="320"/>
      <c r="J223" s="543"/>
      <c r="K223" s="543"/>
      <c r="L223" s="594"/>
      <c r="M223" s="543"/>
      <c r="N223" s="567"/>
      <c r="O223" s="567"/>
      <c r="P223" s="296"/>
      <c r="S223" s="297"/>
    </row>
    <row r="224" spans="1:25" ht="74.25" hidden="1" customHeight="1">
      <c r="A224" s="121"/>
      <c r="B224" s="63" t="s">
        <v>587</v>
      </c>
      <c r="C224" s="78" t="s">
        <v>256</v>
      </c>
      <c r="D224" s="303" t="s">
        <v>79</v>
      </c>
      <c r="E224" s="381"/>
      <c r="F224" s="303"/>
      <c r="G224" s="303"/>
      <c r="H224" s="303"/>
      <c r="I224" s="425" t="s">
        <v>33</v>
      </c>
      <c r="J224" s="517"/>
      <c r="K224" s="573"/>
      <c r="L224" s="517"/>
      <c r="M224" s="517"/>
      <c r="N224" s="555"/>
      <c r="O224" s="555"/>
      <c r="P224" s="63" t="s">
        <v>9</v>
      </c>
      <c r="Q224" s="215"/>
      <c r="R224" s="215">
        <v>1</v>
      </c>
      <c r="S224" s="215"/>
      <c r="T224" s="215"/>
    </row>
    <row r="225" spans="1:25" ht="58.8" hidden="1" customHeight="1">
      <c r="A225" s="36"/>
      <c r="B225" s="44" t="s">
        <v>380</v>
      </c>
      <c r="C225" s="77" t="s">
        <v>381</v>
      </c>
      <c r="D225" s="47" t="s">
        <v>382</v>
      </c>
      <c r="E225" s="47"/>
      <c r="F225" s="47"/>
      <c r="G225" s="47"/>
      <c r="H225" s="47"/>
      <c r="I225" s="47" t="s">
        <v>65</v>
      </c>
      <c r="J225" s="517"/>
      <c r="K225" s="573"/>
      <c r="L225" s="533"/>
      <c r="M225" s="533"/>
      <c r="N225" s="552"/>
      <c r="O225" s="552"/>
      <c r="P225" s="44" t="s">
        <v>5</v>
      </c>
      <c r="R225" s="34">
        <v>1</v>
      </c>
      <c r="S225" s="54"/>
    </row>
    <row r="226" spans="1:25" ht="57" hidden="1" customHeight="1">
      <c r="A226" s="108"/>
      <c r="B226" s="44" t="s">
        <v>462</v>
      </c>
      <c r="C226" s="38" t="s">
        <v>456</v>
      </c>
      <c r="D226" s="47" t="s">
        <v>457</v>
      </c>
      <c r="E226" s="47"/>
      <c r="F226" s="47"/>
      <c r="G226" s="47"/>
      <c r="H226" s="47"/>
      <c r="I226" s="47" t="s">
        <v>457</v>
      </c>
      <c r="J226" s="533"/>
      <c r="K226" s="533"/>
      <c r="L226" s="573"/>
      <c r="M226" s="533"/>
      <c r="N226" s="552"/>
      <c r="O226" s="552"/>
      <c r="P226" s="44" t="s">
        <v>14</v>
      </c>
      <c r="S226" s="54"/>
      <c r="T226" s="34">
        <v>1</v>
      </c>
    </row>
    <row r="227" spans="1:25" ht="118.2" hidden="1" customHeight="1">
      <c r="A227" s="96"/>
      <c r="B227" s="323" t="s">
        <v>700</v>
      </c>
      <c r="C227" s="65" t="s">
        <v>330</v>
      </c>
      <c r="D227" s="91" t="s">
        <v>331</v>
      </c>
      <c r="E227" s="385"/>
      <c r="F227" s="91"/>
      <c r="G227" s="91"/>
      <c r="H227" s="216"/>
      <c r="I227" s="423" t="s">
        <v>331</v>
      </c>
      <c r="J227" s="518"/>
      <c r="K227" s="533"/>
      <c r="L227" s="573"/>
      <c r="M227" s="533"/>
      <c r="N227" s="552"/>
      <c r="O227" s="552"/>
      <c r="P227" s="217" t="s">
        <v>11</v>
      </c>
      <c r="S227" s="54"/>
      <c r="T227" s="34">
        <v>1</v>
      </c>
    </row>
    <row r="228" spans="1:25" ht="62.25" hidden="1" customHeight="1">
      <c r="A228" s="96"/>
      <c r="B228" s="77" t="s">
        <v>588</v>
      </c>
      <c r="C228" s="37" t="s">
        <v>430</v>
      </c>
      <c r="D228" s="47" t="s">
        <v>194</v>
      </c>
      <c r="E228" s="72"/>
      <c r="F228" s="72"/>
      <c r="G228" s="72"/>
      <c r="H228" s="72"/>
      <c r="I228" s="72" t="s">
        <v>64</v>
      </c>
      <c r="J228" s="518"/>
      <c r="K228" s="573"/>
      <c r="L228" s="577"/>
      <c r="M228" s="533"/>
      <c r="N228" s="552"/>
      <c r="O228" s="552"/>
      <c r="P228" s="470" t="s">
        <v>4</v>
      </c>
      <c r="Q228" s="213"/>
      <c r="R228" s="213">
        <v>1</v>
      </c>
      <c r="S228" s="214"/>
      <c r="T228" s="213"/>
    </row>
    <row r="229" spans="1:25" ht="67.8" hidden="1" customHeight="1">
      <c r="A229" s="96"/>
      <c r="B229" s="226" t="s">
        <v>589</v>
      </c>
      <c r="C229" s="211" t="s">
        <v>195</v>
      </c>
      <c r="D229" s="212" t="s">
        <v>170</v>
      </c>
      <c r="E229" s="210"/>
      <c r="F229" s="210"/>
      <c r="G229" s="210"/>
      <c r="H229" s="210"/>
      <c r="I229" s="72" t="s">
        <v>64</v>
      </c>
      <c r="J229" s="518"/>
      <c r="K229" s="573"/>
      <c r="L229" s="576"/>
      <c r="M229" s="517"/>
      <c r="N229" s="555"/>
      <c r="O229" s="555"/>
      <c r="P229" s="623" t="s">
        <v>4</v>
      </c>
      <c r="R229" s="34">
        <v>1</v>
      </c>
      <c r="S229" s="55"/>
      <c r="W229" s="164"/>
      <c r="Y229" s="164"/>
    </row>
    <row r="230" spans="1:25" ht="47.4" hidden="1" customHeight="1">
      <c r="A230" s="227"/>
      <c r="B230" s="44" t="s">
        <v>471</v>
      </c>
      <c r="C230" s="149" t="s">
        <v>499</v>
      </c>
      <c r="D230" s="47" t="s">
        <v>472</v>
      </c>
      <c r="E230" s="410"/>
      <c r="F230" s="76"/>
      <c r="G230" s="76"/>
      <c r="H230" s="72"/>
      <c r="I230" s="72" t="s">
        <v>172</v>
      </c>
      <c r="J230" s="518"/>
      <c r="K230" s="573"/>
      <c r="L230" s="577"/>
      <c r="M230" s="533"/>
      <c r="N230" s="552"/>
      <c r="O230" s="552"/>
      <c r="P230" s="38" t="s">
        <v>17</v>
      </c>
      <c r="Q230" s="164"/>
      <c r="R230" s="164">
        <v>1</v>
      </c>
      <c r="S230" s="458">
        <f>SUM(R224:R230)</f>
        <v>5</v>
      </c>
      <c r="T230" s="164"/>
      <c r="U230" s="458">
        <f>SUM(T224:T230)</f>
        <v>2</v>
      </c>
    </row>
    <row r="231" spans="1:25" ht="27" hidden="1" customHeight="1">
      <c r="A231" s="105" t="s">
        <v>114</v>
      </c>
      <c r="B231" s="89"/>
      <c r="C231" s="87"/>
      <c r="D231" s="253"/>
      <c r="E231" s="62"/>
      <c r="F231" s="62"/>
      <c r="G231" s="62"/>
      <c r="H231" s="62"/>
      <c r="I231" s="253"/>
      <c r="J231" s="544"/>
      <c r="K231" s="527"/>
      <c r="L231" s="527"/>
      <c r="M231" s="527"/>
      <c r="N231" s="556"/>
      <c r="O231" s="556"/>
      <c r="P231" s="254"/>
      <c r="S231" s="57"/>
      <c r="W231" s="68">
        <f>SUM(R219:R231)</f>
        <v>9</v>
      </c>
      <c r="Y231" s="68">
        <f>SUM(T219:T231)</f>
        <v>2</v>
      </c>
    </row>
    <row r="232" spans="1:25" ht="77.400000000000006" hidden="1" customHeight="1">
      <c r="A232" s="108"/>
      <c r="B232" s="83" t="s">
        <v>590</v>
      </c>
      <c r="C232" s="78" t="s">
        <v>561</v>
      </c>
      <c r="D232" s="303" t="s">
        <v>170</v>
      </c>
      <c r="E232" s="381"/>
      <c r="F232" s="303"/>
      <c r="G232" s="303"/>
      <c r="H232" s="303"/>
      <c r="I232" s="425" t="s">
        <v>170</v>
      </c>
      <c r="J232" s="517"/>
      <c r="K232" s="517"/>
      <c r="L232" s="573"/>
      <c r="M232" s="517"/>
      <c r="N232" s="555"/>
      <c r="O232" s="555"/>
      <c r="P232" s="63" t="s">
        <v>7</v>
      </c>
      <c r="S232" s="54"/>
      <c r="T232" s="34">
        <v>1</v>
      </c>
    </row>
    <row r="233" spans="1:25" ht="79.8" hidden="1" customHeight="1">
      <c r="A233" s="108"/>
      <c r="B233" s="119" t="s">
        <v>592</v>
      </c>
      <c r="C233" s="77" t="s">
        <v>559</v>
      </c>
      <c r="D233" s="47" t="s">
        <v>170</v>
      </c>
      <c r="E233" s="47"/>
      <c r="F233" s="47"/>
      <c r="G233" s="47"/>
      <c r="H233" s="47"/>
      <c r="I233" s="47" t="s">
        <v>64</v>
      </c>
      <c r="J233" s="517"/>
      <c r="K233" s="573"/>
      <c r="L233" s="533"/>
      <c r="M233" s="533"/>
      <c r="N233" s="552"/>
      <c r="O233" s="552"/>
      <c r="P233" s="89" t="s">
        <v>7</v>
      </c>
      <c r="R233" s="34">
        <v>1</v>
      </c>
      <c r="S233" s="54"/>
    </row>
    <row r="234" spans="1:25" ht="77.400000000000006" hidden="1" customHeight="1">
      <c r="A234" s="108"/>
      <c r="B234" s="170" t="s">
        <v>591</v>
      </c>
      <c r="C234" s="78" t="s">
        <v>560</v>
      </c>
      <c r="D234" s="47" t="s">
        <v>170</v>
      </c>
      <c r="E234" s="47"/>
      <c r="F234" s="47"/>
      <c r="G234" s="47"/>
      <c r="H234" s="47"/>
      <c r="I234" s="47" t="s">
        <v>64</v>
      </c>
      <c r="J234" s="517"/>
      <c r="K234" s="573"/>
      <c r="L234" s="533"/>
      <c r="M234" s="533"/>
      <c r="N234" s="552"/>
      <c r="O234" s="552"/>
      <c r="P234" s="624" t="s">
        <v>7</v>
      </c>
      <c r="R234" s="34">
        <v>1</v>
      </c>
      <c r="S234" s="54"/>
    </row>
    <row r="235" spans="1:25" ht="55.2" hidden="1" customHeight="1">
      <c r="A235" s="108"/>
      <c r="B235" s="38" t="s">
        <v>469</v>
      </c>
      <c r="C235" s="37" t="s">
        <v>210</v>
      </c>
      <c r="D235" s="47" t="s">
        <v>486</v>
      </c>
      <c r="E235" s="47"/>
      <c r="F235" s="47"/>
      <c r="G235" s="47"/>
      <c r="H235" s="47"/>
      <c r="I235" s="423" t="s">
        <v>64</v>
      </c>
      <c r="J235" s="518"/>
      <c r="K235" s="573"/>
      <c r="L235" s="533"/>
      <c r="M235" s="533"/>
      <c r="N235" s="552"/>
      <c r="O235" s="552"/>
      <c r="P235" s="44" t="s">
        <v>6</v>
      </c>
      <c r="R235" s="34">
        <v>1</v>
      </c>
    </row>
    <row r="236" spans="1:25" ht="76.8" hidden="1" customHeight="1">
      <c r="A236" s="67"/>
      <c r="B236" s="38" t="s">
        <v>607</v>
      </c>
      <c r="C236" s="434" t="s">
        <v>605</v>
      </c>
      <c r="D236" s="47" t="s">
        <v>606</v>
      </c>
      <c r="E236" s="435"/>
      <c r="F236" s="47"/>
      <c r="G236" s="47"/>
      <c r="H236" s="47"/>
      <c r="I236" s="47" t="s">
        <v>606</v>
      </c>
      <c r="J236" s="533"/>
      <c r="K236" s="545"/>
      <c r="L236" s="573"/>
      <c r="M236" s="533"/>
      <c r="N236" s="552"/>
      <c r="O236" s="552"/>
      <c r="P236" s="85" t="s">
        <v>17</v>
      </c>
      <c r="S236" s="457">
        <f>SUM(R232:R236)</f>
        <v>3</v>
      </c>
      <c r="T236" s="34">
        <v>1</v>
      </c>
      <c r="U236" s="457">
        <f>SUM(T232:T236)</f>
        <v>2</v>
      </c>
    </row>
    <row r="237" spans="1:25" ht="27.6" hidden="1" customHeight="1">
      <c r="A237" s="281" t="s">
        <v>126</v>
      </c>
      <c r="B237" s="241"/>
      <c r="C237" s="261"/>
      <c r="D237" s="248"/>
      <c r="E237" s="384"/>
      <c r="F237" s="369"/>
      <c r="G237" s="369"/>
      <c r="H237" s="369"/>
      <c r="I237" s="629"/>
      <c r="J237" s="539"/>
      <c r="K237" s="527"/>
      <c r="L237" s="575"/>
      <c r="M237" s="527"/>
      <c r="N237" s="556"/>
      <c r="O237" s="556"/>
      <c r="P237" s="142"/>
      <c r="S237" s="52"/>
      <c r="W237" s="164"/>
      <c r="Y237" s="164"/>
    </row>
    <row r="238" spans="1:25" ht="27.6" hidden="1" customHeight="1">
      <c r="A238" s="108" t="s">
        <v>120</v>
      </c>
      <c r="B238" s="256"/>
      <c r="C238" s="247"/>
      <c r="D238" s="248"/>
      <c r="E238" s="384"/>
      <c r="F238" s="71"/>
      <c r="G238" s="71"/>
      <c r="H238" s="71"/>
      <c r="I238" s="424"/>
      <c r="J238" s="539"/>
      <c r="K238" s="531"/>
      <c r="L238" s="584"/>
      <c r="M238" s="531"/>
      <c r="N238" s="554"/>
      <c r="O238" s="554"/>
      <c r="P238" s="257"/>
      <c r="Q238" s="164"/>
      <c r="R238" s="164"/>
      <c r="S238" s="206"/>
      <c r="T238" s="205"/>
      <c r="U238" s="206"/>
      <c r="W238" s="68">
        <f>SUM(R72:R238)</f>
        <v>120</v>
      </c>
      <c r="Y238" s="68">
        <f>SUM(T72:T238)</f>
        <v>32</v>
      </c>
    </row>
    <row r="239" spans="1:25" ht="80.400000000000006" hidden="1" customHeight="1">
      <c r="A239" s="59"/>
      <c r="B239" s="158" t="s">
        <v>270</v>
      </c>
      <c r="C239" s="65" t="s">
        <v>271</v>
      </c>
      <c r="D239" s="63"/>
      <c r="E239" s="385"/>
      <c r="F239" s="91"/>
      <c r="G239" s="91" t="s">
        <v>272</v>
      </c>
      <c r="H239" s="91" t="s">
        <v>496</v>
      </c>
      <c r="I239" s="425"/>
      <c r="J239" s="517"/>
      <c r="K239" s="517"/>
      <c r="L239" s="576"/>
      <c r="M239" s="517"/>
      <c r="N239" s="555"/>
      <c r="O239" s="555"/>
      <c r="P239" s="364" t="s">
        <v>13</v>
      </c>
    </row>
    <row r="240" spans="1:25" ht="57.6" hidden="1" customHeight="1">
      <c r="A240" s="59"/>
      <c r="B240" s="158" t="s">
        <v>270</v>
      </c>
      <c r="C240" s="37" t="s">
        <v>544</v>
      </c>
      <c r="D240" s="303" t="s">
        <v>32</v>
      </c>
      <c r="E240" s="385"/>
      <c r="F240" s="91"/>
      <c r="G240" s="91"/>
      <c r="H240" s="91"/>
      <c r="I240" s="425" t="s">
        <v>642</v>
      </c>
      <c r="J240" s="517"/>
      <c r="K240" s="517"/>
      <c r="L240" s="576"/>
      <c r="M240" s="573"/>
      <c r="N240" s="555"/>
      <c r="O240" s="555"/>
      <c r="P240" s="623" t="s">
        <v>13</v>
      </c>
      <c r="S240" s="55"/>
      <c r="T240" s="34">
        <v>1</v>
      </c>
    </row>
    <row r="241" spans="1:25" ht="64.8" hidden="1" customHeight="1">
      <c r="A241" s="59"/>
      <c r="B241" s="158" t="s">
        <v>270</v>
      </c>
      <c r="C241" s="37" t="s">
        <v>545</v>
      </c>
      <c r="D241" s="47" t="s">
        <v>37</v>
      </c>
      <c r="E241" s="72"/>
      <c r="F241" s="72"/>
      <c r="G241" s="72"/>
      <c r="H241" s="72"/>
      <c r="I241" s="47" t="s">
        <v>643</v>
      </c>
      <c r="J241" s="533"/>
      <c r="K241" s="533"/>
      <c r="L241" s="577"/>
      <c r="M241" s="573"/>
      <c r="N241" s="552"/>
      <c r="O241" s="552"/>
      <c r="P241" s="623" t="s">
        <v>13</v>
      </c>
      <c r="S241" s="55"/>
      <c r="T241" s="34">
        <v>1</v>
      </c>
    </row>
    <row r="242" spans="1:25" ht="72" hidden="1" customHeight="1">
      <c r="A242" s="59"/>
      <c r="B242" s="87" t="s">
        <v>270</v>
      </c>
      <c r="C242" s="37" t="s">
        <v>546</v>
      </c>
      <c r="D242" s="47" t="s">
        <v>547</v>
      </c>
      <c r="E242" s="72"/>
      <c r="F242" s="72"/>
      <c r="G242" s="72"/>
      <c r="H242" s="72"/>
      <c r="I242" s="47" t="s">
        <v>644</v>
      </c>
      <c r="J242" s="517"/>
      <c r="K242" s="573"/>
      <c r="L242" s="577"/>
      <c r="M242" s="533"/>
      <c r="N242" s="552"/>
      <c r="O242" s="552"/>
      <c r="P242" s="37" t="s">
        <v>13</v>
      </c>
      <c r="R242" s="34">
        <v>1</v>
      </c>
      <c r="S242" s="55"/>
    </row>
    <row r="243" spans="1:25" ht="53.4" hidden="1" customHeight="1">
      <c r="A243" s="120"/>
      <c r="B243" s="87" t="s">
        <v>270</v>
      </c>
      <c r="C243" s="65" t="s">
        <v>548</v>
      </c>
      <c r="D243" s="47" t="s">
        <v>482</v>
      </c>
      <c r="E243" s="72"/>
      <c r="F243" s="72"/>
      <c r="G243" s="72"/>
      <c r="H243" s="72"/>
      <c r="I243" s="47" t="s">
        <v>65</v>
      </c>
      <c r="J243" s="517"/>
      <c r="K243" s="573"/>
      <c r="L243" s="577"/>
      <c r="M243" s="533"/>
      <c r="N243" s="552"/>
      <c r="O243" s="552"/>
      <c r="P243" s="37" t="s">
        <v>13</v>
      </c>
      <c r="R243" s="34">
        <v>1</v>
      </c>
      <c r="S243" s="456">
        <f>SUM(R239:R243)</f>
        <v>2</v>
      </c>
      <c r="U243" s="456">
        <f>SUM(T239:T243)</f>
        <v>2</v>
      </c>
    </row>
    <row r="244" spans="1:25" ht="31.2" hidden="1" customHeight="1">
      <c r="A244" s="105" t="s">
        <v>114</v>
      </c>
      <c r="B244" s="258"/>
      <c r="C244" s="190"/>
      <c r="D244" s="146"/>
      <c r="E244" s="267"/>
      <c r="F244" s="267"/>
      <c r="G244" s="267"/>
      <c r="H244" s="267"/>
      <c r="I244" s="146"/>
      <c r="J244" s="528"/>
      <c r="K244" s="527"/>
      <c r="L244" s="575"/>
      <c r="M244" s="527"/>
      <c r="N244" s="556"/>
      <c r="O244" s="556"/>
      <c r="P244" s="192"/>
      <c r="S244" s="55"/>
    </row>
    <row r="245" spans="1:25" ht="94.8" hidden="1" customHeight="1">
      <c r="A245" s="36"/>
      <c r="B245" s="63" t="s">
        <v>594</v>
      </c>
      <c r="C245" s="323" t="s">
        <v>458</v>
      </c>
      <c r="D245" s="303" t="s">
        <v>459</v>
      </c>
      <c r="E245" s="385"/>
      <c r="F245" s="91"/>
      <c r="G245" s="91"/>
      <c r="H245" s="91"/>
      <c r="I245" s="425" t="s">
        <v>459</v>
      </c>
      <c r="J245" s="517"/>
      <c r="K245" s="517"/>
      <c r="L245" s="573"/>
      <c r="M245" s="517"/>
      <c r="N245" s="555"/>
      <c r="O245" s="555"/>
      <c r="P245" s="306" t="s">
        <v>14</v>
      </c>
      <c r="S245" s="55"/>
      <c r="T245" s="34">
        <v>1</v>
      </c>
      <c r="W245" s="68">
        <f>SUM(R239:R245)</f>
        <v>2</v>
      </c>
      <c r="Y245" s="68">
        <f>SUM(T239:T245)</f>
        <v>3</v>
      </c>
    </row>
    <row r="246" spans="1:25" ht="61.8" hidden="1" customHeight="1">
      <c r="A246" s="65"/>
      <c r="B246" s="308" t="s">
        <v>227</v>
      </c>
      <c r="C246" s="38" t="s">
        <v>225</v>
      </c>
      <c r="D246" s="47" t="s">
        <v>228</v>
      </c>
      <c r="E246" s="72"/>
      <c r="F246" s="72"/>
      <c r="G246" s="72"/>
      <c r="H246" s="72"/>
      <c r="I246" s="47" t="s">
        <v>639</v>
      </c>
      <c r="J246" s="517"/>
      <c r="K246" s="573"/>
      <c r="L246" s="577"/>
      <c r="M246" s="533"/>
      <c r="N246" s="552"/>
      <c r="O246" s="552"/>
      <c r="P246" s="95" t="s">
        <v>8</v>
      </c>
      <c r="R246" s="34">
        <v>1</v>
      </c>
      <c r="S246" s="456">
        <f>SUM(R245:R246)</f>
        <v>1</v>
      </c>
      <c r="U246" s="456">
        <f>SUM(T245:T246)</f>
        <v>1</v>
      </c>
      <c r="W246" s="68"/>
      <c r="Y246" s="68"/>
    </row>
    <row r="247" spans="1:25" ht="25.8" hidden="1" customHeight="1">
      <c r="A247" s="376" t="s">
        <v>127</v>
      </c>
      <c r="B247" s="189"/>
      <c r="C247" s="190"/>
      <c r="D247" s="253"/>
      <c r="E247" s="267"/>
      <c r="F247" s="267"/>
      <c r="G247" s="267"/>
      <c r="H247" s="267"/>
      <c r="I247" s="253"/>
      <c r="J247" s="544"/>
      <c r="K247" s="527"/>
      <c r="L247" s="575"/>
      <c r="M247" s="527"/>
      <c r="N247" s="556"/>
      <c r="O247" s="556"/>
      <c r="P247" s="192"/>
      <c r="S247" s="356"/>
      <c r="U247" s="356"/>
    </row>
    <row r="248" spans="1:25" ht="28.2" hidden="1" customHeight="1">
      <c r="A248" s="108" t="s">
        <v>122</v>
      </c>
      <c r="B248" s="324"/>
      <c r="C248" s="36"/>
      <c r="D248" s="251"/>
      <c r="E248" s="384"/>
      <c r="F248" s="71"/>
      <c r="G248" s="173"/>
      <c r="H248" s="318"/>
      <c r="I248" s="251"/>
      <c r="J248" s="540"/>
      <c r="K248" s="531"/>
      <c r="L248" s="584"/>
      <c r="M248" s="531"/>
      <c r="N248" s="554"/>
      <c r="O248" s="554"/>
      <c r="P248" s="142"/>
      <c r="S248" s="356"/>
      <c r="U248" s="356"/>
      <c r="W248" s="68">
        <v>1</v>
      </c>
      <c r="Y248" s="68">
        <v>1</v>
      </c>
    </row>
    <row r="249" spans="1:25" ht="79.8" hidden="1" customHeight="1">
      <c r="A249" s="144"/>
      <c r="B249" s="63" t="s">
        <v>595</v>
      </c>
      <c r="C249" s="323" t="s">
        <v>460</v>
      </c>
      <c r="D249" s="303" t="s">
        <v>461</v>
      </c>
      <c r="E249" s="385"/>
      <c r="F249" s="91"/>
      <c r="G249" s="176"/>
      <c r="H249" s="99"/>
      <c r="I249" s="425" t="s">
        <v>461</v>
      </c>
      <c r="J249" s="517"/>
      <c r="K249" s="517"/>
      <c r="L249" s="573"/>
      <c r="M249" s="517"/>
      <c r="N249" s="555"/>
      <c r="O249" s="555"/>
      <c r="P249" s="306" t="s">
        <v>14</v>
      </c>
      <c r="S249" s="455">
        <v>0</v>
      </c>
      <c r="T249" s="34">
        <v>1</v>
      </c>
      <c r="U249" s="455">
        <v>1</v>
      </c>
    </row>
    <row r="250" spans="1:25" ht="30.6" hidden="1" customHeight="1">
      <c r="A250" s="48" t="s">
        <v>119</v>
      </c>
      <c r="B250" s="243"/>
      <c r="C250" s="250"/>
      <c r="D250" s="62"/>
      <c r="E250" s="267"/>
      <c r="F250" s="267"/>
      <c r="G250" s="267"/>
      <c r="H250" s="319"/>
      <c r="I250" s="428"/>
      <c r="J250" s="527"/>
      <c r="K250" s="595"/>
      <c r="L250" s="595"/>
      <c r="M250" s="595"/>
      <c r="N250" s="568"/>
      <c r="O250" s="568"/>
      <c r="P250" s="255"/>
      <c r="S250" s="56"/>
    </row>
    <row r="251" spans="1:25" ht="54" hidden="1" customHeight="1">
      <c r="A251" s="108"/>
      <c r="B251" s="323" t="s">
        <v>309</v>
      </c>
      <c r="C251" s="65" t="s">
        <v>310</v>
      </c>
      <c r="D251" s="91" t="s">
        <v>61</v>
      </c>
      <c r="E251" s="224"/>
      <c r="F251" s="224"/>
      <c r="G251" s="259"/>
      <c r="H251" s="99">
        <v>247812</v>
      </c>
      <c r="I251" s="423" t="s">
        <v>633</v>
      </c>
      <c r="J251" s="518"/>
      <c r="K251" s="573"/>
      <c r="L251" s="576"/>
      <c r="M251" s="517"/>
      <c r="N251" s="555"/>
      <c r="O251" s="555"/>
      <c r="P251" s="365" t="s">
        <v>18</v>
      </c>
      <c r="R251" s="34">
        <v>1</v>
      </c>
      <c r="S251" s="52"/>
      <c r="W251" s="68">
        <f>SUM(R251:R251)</f>
        <v>1</v>
      </c>
      <c r="Y251" s="68">
        <f>SUM(T251:T251)</f>
        <v>0</v>
      </c>
    </row>
    <row r="252" spans="1:25" ht="55.8" hidden="1" customHeight="1">
      <c r="A252" s="120"/>
      <c r="B252" s="204" t="s">
        <v>242</v>
      </c>
      <c r="C252" s="326" t="s">
        <v>243</v>
      </c>
      <c r="D252" s="210" t="s">
        <v>37</v>
      </c>
      <c r="E252" s="210"/>
      <c r="F252" s="201"/>
      <c r="G252" s="201"/>
      <c r="H252" s="201"/>
      <c r="I252" s="210" t="s">
        <v>64</v>
      </c>
      <c r="J252" s="518"/>
      <c r="K252" s="578"/>
      <c r="L252" s="533"/>
      <c r="M252" s="533"/>
      <c r="N252" s="552"/>
      <c r="O252" s="552"/>
      <c r="P252" s="202" t="s">
        <v>9</v>
      </c>
      <c r="R252" s="34">
        <v>1</v>
      </c>
      <c r="S252" s="454">
        <f>SUM(R251:R252)</f>
        <v>2</v>
      </c>
      <c r="U252" s="454">
        <f>SUM(T251:T252)</f>
        <v>0</v>
      </c>
      <c r="W252" s="68">
        <v>1</v>
      </c>
      <c r="Y252" s="68">
        <v>1</v>
      </c>
    </row>
    <row r="253" spans="1:25" ht="27.6" hidden="1" customHeight="1">
      <c r="A253" s="108" t="s">
        <v>114</v>
      </c>
      <c r="B253" s="243"/>
      <c r="C253" s="61"/>
      <c r="D253" s="253"/>
      <c r="E253" s="267"/>
      <c r="F253" s="267"/>
      <c r="G253" s="267"/>
      <c r="H253" s="267"/>
      <c r="I253" s="253"/>
      <c r="J253" s="544"/>
      <c r="K253" s="527"/>
      <c r="L253" s="575"/>
      <c r="M253" s="527"/>
      <c r="N253" s="556"/>
      <c r="O253" s="556"/>
      <c r="P253" s="255"/>
      <c r="S253" s="56"/>
    </row>
    <row r="254" spans="1:25" ht="176.4" hidden="1" customHeight="1">
      <c r="A254" s="510"/>
      <c r="B254" s="323" t="s">
        <v>306</v>
      </c>
      <c r="C254" s="65" t="s">
        <v>307</v>
      </c>
      <c r="D254" s="91" t="s">
        <v>308</v>
      </c>
      <c r="E254" s="224"/>
      <c r="F254" s="224"/>
      <c r="G254" s="224"/>
      <c r="H254" s="224"/>
      <c r="I254" s="427" t="s">
        <v>657</v>
      </c>
      <c r="J254" s="546"/>
      <c r="K254" s="590"/>
      <c r="L254" s="573"/>
      <c r="M254" s="590"/>
      <c r="N254" s="564"/>
      <c r="O254" s="564"/>
      <c r="P254" s="418" t="s">
        <v>18</v>
      </c>
      <c r="S254" s="56"/>
      <c r="T254" s="34">
        <v>1</v>
      </c>
    </row>
    <row r="255" spans="1:25" ht="82.2" hidden="1" customHeight="1">
      <c r="A255" s="108"/>
      <c r="B255" s="63" t="s">
        <v>597</v>
      </c>
      <c r="C255" s="37" t="s">
        <v>394</v>
      </c>
      <c r="D255" s="47" t="s">
        <v>323</v>
      </c>
      <c r="E255" s="72"/>
      <c r="F255" s="72"/>
      <c r="G255" s="75"/>
      <c r="H255" s="72"/>
      <c r="I255" s="47" t="s">
        <v>647</v>
      </c>
      <c r="J255" s="533"/>
      <c r="K255" s="533"/>
      <c r="L255" s="573"/>
      <c r="N255" s="552"/>
      <c r="O255" s="552"/>
      <c r="P255" s="38" t="s">
        <v>15</v>
      </c>
      <c r="Q255" s="39"/>
      <c r="R255" s="39"/>
      <c r="S255" s="56"/>
      <c r="T255" s="39">
        <v>1</v>
      </c>
      <c r="U255" s="39"/>
    </row>
    <row r="256" spans="1:25" ht="52.8" hidden="1" customHeight="1">
      <c r="A256" s="108"/>
      <c r="B256" s="44" t="s">
        <v>306</v>
      </c>
      <c r="C256" s="37" t="s">
        <v>596</v>
      </c>
      <c r="D256" s="47" t="s">
        <v>331</v>
      </c>
      <c r="E256" s="72"/>
      <c r="F256" s="72"/>
      <c r="G256" s="75"/>
      <c r="H256" s="72"/>
      <c r="I256" s="47" t="s">
        <v>331</v>
      </c>
      <c r="J256" s="533"/>
      <c r="K256" s="533"/>
      <c r="L256" s="573"/>
      <c r="M256" s="533"/>
      <c r="N256" s="552"/>
      <c r="O256" s="552"/>
      <c r="P256" s="38" t="s">
        <v>11</v>
      </c>
      <c r="Q256" s="39"/>
      <c r="R256" s="39"/>
      <c r="S256" s="56"/>
      <c r="T256" s="39">
        <v>1</v>
      </c>
      <c r="U256" s="39"/>
    </row>
    <row r="257" spans="1:25" ht="57.6" hidden="1" customHeight="1">
      <c r="A257" s="156"/>
      <c r="B257" s="44" t="s">
        <v>465</v>
      </c>
      <c r="C257" s="38" t="s">
        <v>463</v>
      </c>
      <c r="D257" s="47" t="s">
        <v>464</v>
      </c>
      <c r="E257" s="72"/>
      <c r="F257" s="72"/>
      <c r="G257" s="72"/>
      <c r="H257" s="72"/>
      <c r="I257" s="47" t="s">
        <v>464</v>
      </c>
      <c r="J257" s="517"/>
      <c r="K257" s="517"/>
      <c r="L257" s="573"/>
      <c r="M257" s="517"/>
      <c r="N257" s="555"/>
      <c r="O257" s="555"/>
      <c r="P257" s="38" t="s">
        <v>14</v>
      </c>
      <c r="S257" s="454">
        <f>SUM(R251:R257)</f>
        <v>2</v>
      </c>
      <c r="T257" s="34">
        <v>1</v>
      </c>
      <c r="U257" s="454">
        <f>SUM(T251:T257)</f>
        <v>4</v>
      </c>
    </row>
    <row r="258" spans="1:25" ht="29.4" hidden="1" customHeight="1">
      <c r="A258" s="188" t="s">
        <v>93</v>
      </c>
      <c r="B258" s="189"/>
      <c r="C258" s="190"/>
      <c r="D258" s="62"/>
      <c r="E258" s="267"/>
      <c r="F258" s="267"/>
      <c r="G258" s="267"/>
      <c r="H258" s="267"/>
      <c r="I258" s="428"/>
      <c r="J258" s="527"/>
      <c r="K258" s="527"/>
      <c r="L258" s="575"/>
      <c r="M258" s="527"/>
      <c r="N258" s="556"/>
      <c r="O258" s="556"/>
      <c r="P258" s="192"/>
      <c r="S258" s="165"/>
      <c r="U258" s="165"/>
      <c r="W258" s="68">
        <f>SUM(R255:R258)</f>
        <v>0</v>
      </c>
      <c r="Y258" s="68">
        <f>SUM(T255:T258)</f>
        <v>3</v>
      </c>
    </row>
    <row r="259" spans="1:25" ht="28.5" hidden="1" customHeight="1">
      <c r="A259" s="108" t="s">
        <v>113</v>
      </c>
      <c r="B259" s="260"/>
      <c r="C259" s="261"/>
      <c r="D259" s="309"/>
      <c r="E259" s="384"/>
      <c r="F259" s="71"/>
      <c r="G259" s="71"/>
      <c r="H259" s="293"/>
      <c r="I259" s="424"/>
      <c r="J259" s="531"/>
      <c r="K259" s="531"/>
      <c r="L259" s="584"/>
      <c r="M259" s="531"/>
      <c r="N259" s="554"/>
      <c r="O259" s="554"/>
      <c r="P259" s="257"/>
    </row>
    <row r="260" spans="1:25" ht="128.4" hidden="1" customHeight="1">
      <c r="A260" s="59"/>
      <c r="B260" s="298" t="s">
        <v>319</v>
      </c>
      <c r="C260" s="65" t="s">
        <v>320</v>
      </c>
      <c r="D260" s="303" t="s">
        <v>35</v>
      </c>
      <c r="E260" s="293"/>
      <c r="F260" s="293"/>
      <c r="G260" s="293"/>
      <c r="H260" s="71"/>
      <c r="I260" s="425" t="s">
        <v>35</v>
      </c>
      <c r="J260" s="517"/>
      <c r="K260" s="517"/>
      <c r="L260" s="573"/>
      <c r="M260" s="517"/>
      <c r="N260" s="555"/>
      <c r="O260" s="555"/>
      <c r="P260" s="306" t="s">
        <v>39</v>
      </c>
      <c r="T260" s="34">
        <v>1</v>
      </c>
    </row>
    <row r="261" spans="1:25" ht="58.8" hidden="1" customHeight="1">
      <c r="A261" s="59"/>
      <c r="B261" s="484" t="s">
        <v>470</v>
      </c>
      <c r="C261" s="485"/>
      <c r="D261" s="301"/>
      <c r="E261" s="266"/>
      <c r="F261" s="266"/>
      <c r="G261" s="266"/>
      <c r="H261" s="468"/>
      <c r="I261" s="486"/>
      <c r="J261" s="547"/>
      <c r="K261" s="527"/>
      <c r="L261" s="586"/>
      <c r="M261" s="527"/>
      <c r="N261" s="556"/>
      <c r="O261" s="556"/>
      <c r="P261" s="623" t="s">
        <v>17</v>
      </c>
      <c r="S261" s="57"/>
    </row>
    <row r="262" spans="1:25" ht="50.25" hidden="1" customHeight="1">
      <c r="A262" s="59"/>
      <c r="B262" s="300" t="s">
        <v>568</v>
      </c>
      <c r="C262" s="488" t="s">
        <v>205</v>
      </c>
      <c r="D262" s="424" t="s">
        <v>40</v>
      </c>
      <c r="E262" s="489"/>
      <c r="F262" s="293"/>
      <c r="G262" s="293"/>
      <c r="H262" s="479"/>
      <c r="I262" s="424" t="s">
        <v>40</v>
      </c>
      <c r="J262" s="531"/>
      <c r="K262" s="531"/>
      <c r="L262" s="596"/>
      <c r="M262" s="531"/>
      <c r="N262" s="554"/>
      <c r="O262" s="554"/>
      <c r="P262" s="478" t="s">
        <v>17</v>
      </c>
      <c r="S262" s="57"/>
      <c r="T262" s="34">
        <v>1</v>
      </c>
    </row>
    <row r="263" spans="1:25" ht="79.2" hidden="1" customHeight="1">
      <c r="A263" s="120"/>
      <c r="B263" s="299" t="s">
        <v>569</v>
      </c>
      <c r="C263" s="160" t="s">
        <v>205</v>
      </c>
      <c r="D263" s="477" t="s">
        <v>40</v>
      </c>
      <c r="E263" s="433"/>
      <c r="F263" s="98"/>
      <c r="G263" s="98"/>
      <c r="H263" s="476"/>
      <c r="I263" s="477" t="s">
        <v>40</v>
      </c>
      <c r="J263" s="517"/>
      <c r="K263" s="517"/>
      <c r="L263" s="573"/>
      <c r="M263" s="517"/>
      <c r="N263" s="555"/>
      <c r="O263" s="555"/>
      <c r="P263" s="623" t="s">
        <v>17</v>
      </c>
      <c r="S263" s="453">
        <f>SUM(R260:R263)</f>
        <v>0</v>
      </c>
      <c r="T263" s="34">
        <v>1</v>
      </c>
      <c r="U263" s="453">
        <f>SUM(T260:T263)</f>
        <v>3</v>
      </c>
    </row>
    <row r="264" spans="1:25" ht="27" hidden="1" customHeight="1">
      <c r="A264" s="108" t="s">
        <v>112</v>
      </c>
      <c r="B264" s="252"/>
      <c r="C264" s="250"/>
      <c r="D264" s="62"/>
      <c r="E264" s="267"/>
      <c r="F264" s="267"/>
      <c r="G264" s="267"/>
      <c r="H264" s="266"/>
      <c r="I264" s="428"/>
      <c r="J264" s="527"/>
      <c r="K264" s="527"/>
      <c r="L264" s="575"/>
      <c r="M264" s="527"/>
      <c r="N264" s="556"/>
      <c r="O264" s="556"/>
      <c r="P264" s="255"/>
      <c r="S264" s="57"/>
      <c r="W264" s="68">
        <f>SUM(R260:R264)</f>
        <v>0</v>
      </c>
      <c r="Y264" s="68">
        <f>SUM(T260:T264)</f>
        <v>3</v>
      </c>
    </row>
    <row r="265" spans="1:25" ht="55.8" hidden="1" customHeight="1">
      <c r="A265" s="59"/>
      <c r="B265" s="323" t="s">
        <v>383</v>
      </c>
      <c r="C265" s="65" t="s">
        <v>384</v>
      </c>
      <c r="D265" s="303" t="s">
        <v>151</v>
      </c>
      <c r="E265" s="98"/>
      <c r="F265" s="98"/>
      <c r="G265" s="98"/>
      <c r="H265" s="91"/>
      <c r="I265" s="425" t="s">
        <v>151</v>
      </c>
      <c r="J265" s="517"/>
      <c r="K265" s="517"/>
      <c r="L265" s="573"/>
      <c r="M265" s="517"/>
      <c r="N265" s="555"/>
      <c r="O265" s="555"/>
      <c r="P265" s="492" t="s">
        <v>5</v>
      </c>
      <c r="S265" s="57"/>
      <c r="T265" s="34">
        <v>1</v>
      </c>
    </row>
    <row r="266" spans="1:25" ht="31.2" hidden="1" customHeight="1">
      <c r="A266" s="59"/>
      <c r="B266" s="1053" t="s">
        <v>627</v>
      </c>
      <c r="C266" s="1054"/>
      <c r="D266" s="1054"/>
      <c r="E266" s="1054"/>
      <c r="F266" s="1054"/>
      <c r="G266" s="1054"/>
      <c r="H266" s="1055"/>
      <c r="I266" s="73"/>
      <c r="J266" s="548"/>
      <c r="K266" s="533"/>
      <c r="L266" s="577"/>
      <c r="M266" s="533"/>
      <c r="N266" s="552"/>
      <c r="O266" s="552"/>
      <c r="P266" s="38" t="s">
        <v>5</v>
      </c>
      <c r="S266" s="57"/>
    </row>
    <row r="267" spans="1:25" ht="53.4" hidden="1" customHeight="1">
      <c r="A267" s="120"/>
      <c r="B267" s="38" t="s">
        <v>536</v>
      </c>
      <c r="C267" s="37" t="s">
        <v>385</v>
      </c>
      <c r="D267" s="47" t="s">
        <v>386</v>
      </c>
      <c r="E267" s="76"/>
      <c r="F267" s="76"/>
      <c r="G267" s="76"/>
      <c r="H267" s="72"/>
      <c r="I267" s="47" t="s">
        <v>436</v>
      </c>
      <c r="J267" s="517"/>
      <c r="K267" s="573"/>
      <c r="L267" s="577"/>
      <c r="M267" s="533"/>
      <c r="N267" s="552"/>
      <c r="O267" s="552"/>
      <c r="P267" s="38" t="s">
        <v>5</v>
      </c>
      <c r="R267" s="34">
        <v>1</v>
      </c>
      <c r="S267" s="453">
        <f>SUM(R260:R267)</f>
        <v>1</v>
      </c>
      <c r="U267" s="453">
        <f>SUM(T265:T267)</f>
        <v>1</v>
      </c>
    </row>
    <row r="268" spans="1:25" ht="28.2" hidden="1" customHeight="1">
      <c r="A268" s="193" t="s">
        <v>94</v>
      </c>
      <c r="B268" s="189"/>
      <c r="C268" s="190"/>
      <c r="D268" s="146"/>
      <c r="E268" s="191"/>
      <c r="F268" s="191"/>
      <c r="G268" s="191"/>
      <c r="H268" s="493"/>
      <c r="I268" s="146"/>
      <c r="J268" s="527"/>
      <c r="K268" s="527"/>
      <c r="L268" s="575"/>
      <c r="M268" s="527"/>
      <c r="N268" s="556"/>
      <c r="O268" s="556"/>
      <c r="P268" s="450"/>
      <c r="W268" s="68">
        <f>SUM(R266:R268)</f>
        <v>1</v>
      </c>
      <c r="Y268" s="68">
        <f>SUM(T266:T268)</f>
        <v>0</v>
      </c>
    </row>
    <row r="269" spans="1:25" ht="28.5" hidden="1" customHeight="1">
      <c r="A269" s="194" t="s">
        <v>121</v>
      </c>
      <c r="B269" s="241"/>
      <c r="C269" s="261"/>
      <c r="D269" s="309"/>
      <c r="E269" s="384"/>
      <c r="F269" s="71"/>
      <c r="G269" s="71"/>
      <c r="H269" s="71"/>
      <c r="I269" s="251"/>
      <c r="J269" s="540"/>
      <c r="K269" s="531"/>
      <c r="L269" s="584"/>
      <c r="M269" s="531"/>
      <c r="N269" s="554"/>
      <c r="O269" s="554"/>
      <c r="P269" s="262"/>
    </row>
    <row r="270" spans="1:25" ht="54.6" customHeight="1">
      <c r="A270" s="59"/>
      <c r="B270" s="499" t="s">
        <v>531</v>
      </c>
      <c r="C270" s="65" t="s">
        <v>133</v>
      </c>
      <c r="D270" s="303" t="s">
        <v>134</v>
      </c>
      <c r="E270" s="385"/>
      <c r="F270" s="91"/>
      <c r="G270" s="91"/>
      <c r="H270" s="99"/>
      <c r="I270" s="425" t="s">
        <v>64</v>
      </c>
      <c r="J270" s="517" t="s">
        <v>718</v>
      </c>
      <c r="K270" s="573"/>
      <c r="L270" s="576"/>
      <c r="M270" s="517"/>
      <c r="N270" s="555"/>
      <c r="O270" s="555"/>
      <c r="P270" s="65" t="s">
        <v>12</v>
      </c>
      <c r="R270" s="34">
        <v>1</v>
      </c>
    </row>
    <row r="271" spans="1:25" ht="78.599999999999994" hidden="1" customHeight="1">
      <c r="A271" s="59"/>
      <c r="B271" s="623" t="s">
        <v>531</v>
      </c>
      <c r="C271" s="65" t="s">
        <v>533</v>
      </c>
      <c r="D271" s="303" t="s">
        <v>31</v>
      </c>
      <c r="E271" s="385"/>
      <c r="F271" s="91"/>
      <c r="G271" s="91"/>
      <c r="H271" s="91"/>
      <c r="I271" s="425" t="s">
        <v>64</v>
      </c>
      <c r="J271" s="517"/>
      <c r="K271" s="573"/>
      <c r="L271" s="576"/>
      <c r="M271" s="517"/>
      <c r="N271" s="555"/>
      <c r="O271" s="555"/>
      <c r="P271" s="306" t="s">
        <v>16</v>
      </c>
      <c r="R271" s="34">
        <v>1</v>
      </c>
      <c r="S271" s="58"/>
    </row>
    <row r="272" spans="1:25" ht="56.25" hidden="1" customHeight="1">
      <c r="A272" s="108"/>
      <c r="B272" s="623" t="s">
        <v>531</v>
      </c>
      <c r="C272" s="65" t="s">
        <v>230</v>
      </c>
      <c r="D272" s="303">
        <v>3.5</v>
      </c>
      <c r="E272" s="385"/>
      <c r="F272" s="91"/>
      <c r="G272" s="91"/>
      <c r="H272" s="91"/>
      <c r="I272" s="425" t="s">
        <v>64</v>
      </c>
      <c r="J272" s="517"/>
      <c r="K272" s="573"/>
      <c r="L272" s="576"/>
      <c r="M272" s="517"/>
      <c r="N272" s="555"/>
      <c r="O272" s="555"/>
      <c r="P272" s="306" t="s">
        <v>8</v>
      </c>
      <c r="R272" s="34">
        <v>1</v>
      </c>
      <c r="S272" s="58"/>
    </row>
    <row r="273" spans="1:25" ht="51" hidden="1" customHeight="1">
      <c r="A273" s="108"/>
      <c r="B273" s="623" t="s">
        <v>531</v>
      </c>
      <c r="C273" s="37" t="s">
        <v>549</v>
      </c>
      <c r="D273" s="47" t="s">
        <v>331</v>
      </c>
      <c r="E273" s="72"/>
      <c r="F273" s="72"/>
      <c r="G273" s="172"/>
      <c r="H273" s="72"/>
      <c r="I273" s="425" t="s">
        <v>64</v>
      </c>
      <c r="J273" s="517"/>
      <c r="K273" s="573"/>
      <c r="L273" s="577"/>
      <c r="M273" s="533"/>
      <c r="N273" s="552"/>
      <c r="O273" s="552"/>
      <c r="P273" s="38" t="s">
        <v>11</v>
      </c>
      <c r="R273" s="34">
        <v>1</v>
      </c>
      <c r="S273" s="58"/>
    </row>
    <row r="274" spans="1:25" ht="52.8" hidden="1" customHeight="1">
      <c r="A274" s="108"/>
      <c r="B274" s="623" t="s">
        <v>531</v>
      </c>
      <c r="C274" s="37" t="s">
        <v>550</v>
      </c>
      <c r="D274" s="47" t="s">
        <v>331</v>
      </c>
      <c r="E274" s="72"/>
      <c r="F274" s="72"/>
      <c r="G274" s="172"/>
      <c r="H274" s="72"/>
      <c r="I274" s="425" t="s">
        <v>64</v>
      </c>
      <c r="J274" s="517"/>
      <c r="K274" s="573"/>
      <c r="L274" s="577"/>
      <c r="M274" s="533"/>
      <c r="N274" s="552"/>
      <c r="O274" s="552"/>
      <c r="P274" s="38" t="s">
        <v>11</v>
      </c>
      <c r="R274" s="34">
        <v>1</v>
      </c>
      <c r="S274" s="58"/>
    </row>
    <row r="275" spans="1:25" ht="57.6" hidden="1" customHeight="1">
      <c r="A275" s="59"/>
      <c r="B275" s="623" t="s">
        <v>531</v>
      </c>
      <c r="C275" s="323" t="s">
        <v>478</v>
      </c>
      <c r="D275" s="91" t="s">
        <v>31</v>
      </c>
      <c r="E275" s="98"/>
      <c r="F275" s="98"/>
      <c r="G275" s="98"/>
      <c r="H275" s="91"/>
      <c r="I275" s="423" t="s">
        <v>31</v>
      </c>
      <c r="J275" s="518"/>
      <c r="K275" s="517"/>
      <c r="L275" s="573"/>
      <c r="M275" s="517"/>
      <c r="N275" s="555"/>
      <c r="O275" s="555"/>
      <c r="P275" s="306" t="s">
        <v>39</v>
      </c>
      <c r="S275" s="58"/>
      <c r="T275" s="34">
        <v>1</v>
      </c>
    </row>
    <row r="276" spans="1:25" ht="57.6" hidden="1" customHeight="1">
      <c r="A276" s="59"/>
      <c r="B276" s="623" t="s">
        <v>531</v>
      </c>
      <c r="C276" s="323" t="s">
        <v>473</v>
      </c>
      <c r="D276" s="91" t="s">
        <v>28</v>
      </c>
      <c r="E276" s="410"/>
      <c r="F276" s="98"/>
      <c r="G276" s="98"/>
      <c r="H276" s="91"/>
      <c r="I276" s="423" t="s">
        <v>28</v>
      </c>
      <c r="J276" s="518"/>
      <c r="K276" s="517"/>
      <c r="L276" s="573"/>
      <c r="M276" s="517"/>
      <c r="N276" s="555"/>
      <c r="O276" s="555"/>
      <c r="P276" s="310" t="s">
        <v>17</v>
      </c>
      <c r="S276" s="58"/>
      <c r="T276" s="34">
        <v>1</v>
      </c>
    </row>
    <row r="277" spans="1:25" ht="78" hidden="1" customHeight="1">
      <c r="A277" s="108"/>
      <c r="B277" s="623" t="s">
        <v>531</v>
      </c>
      <c r="C277" s="65" t="s">
        <v>388</v>
      </c>
      <c r="D277" s="122">
        <v>4</v>
      </c>
      <c r="E277" s="385"/>
      <c r="F277" s="91"/>
      <c r="G277" s="93"/>
      <c r="H277" s="91"/>
      <c r="I277" s="122" t="s">
        <v>64</v>
      </c>
      <c r="J277" s="549"/>
      <c r="K277" s="573"/>
      <c r="L277" s="576"/>
      <c r="M277" s="517"/>
      <c r="N277" s="555"/>
      <c r="O277" s="555"/>
      <c r="P277" s="306" t="s">
        <v>15</v>
      </c>
      <c r="R277" s="34">
        <v>1</v>
      </c>
      <c r="S277" s="58"/>
    </row>
    <row r="278" spans="1:25" ht="79.2" hidden="1" customHeight="1">
      <c r="A278" s="108"/>
      <c r="B278" s="45" t="s">
        <v>532</v>
      </c>
      <c r="C278" s="65" t="s">
        <v>274</v>
      </c>
      <c r="D278" s="303" t="s">
        <v>275</v>
      </c>
      <c r="E278" s="72"/>
      <c r="F278" s="72"/>
      <c r="G278" s="72"/>
      <c r="H278" s="72"/>
      <c r="I278" s="425" t="s">
        <v>645</v>
      </c>
      <c r="J278" s="517"/>
      <c r="K278" s="573"/>
      <c r="L278" s="577"/>
      <c r="M278" s="533"/>
      <c r="N278" s="552"/>
      <c r="O278" s="552"/>
      <c r="P278" s="38" t="s">
        <v>13</v>
      </c>
      <c r="R278" s="34">
        <v>1</v>
      </c>
      <c r="S278" s="58"/>
    </row>
    <row r="279" spans="1:25" ht="124.2" hidden="1" customHeight="1">
      <c r="A279" s="108"/>
      <c r="B279" s="418" t="s">
        <v>312</v>
      </c>
      <c r="C279" s="61" t="s">
        <v>534</v>
      </c>
      <c r="D279" s="78" t="s">
        <v>38</v>
      </c>
      <c r="E279" s="385"/>
      <c r="F279" s="91"/>
      <c r="G279" s="174"/>
      <c r="H279" s="90">
        <v>90000</v>
      </c>
      <c r="I279" s="425">
        <v>4.3600000000000003</v>
      </c>
      <c r="J279" s="517"/>
      <c r="K279" s="517"/>
      <c r="L279" s="573"/>
      <c r="M279" s="574"/>
      <c r="N279" s="555"/>
      <c r="O279" s="555"/>
      <c r="P279" s="61" t="s">
        <v>18</v>
      </c>
      <c r="S279" s="58"/>
      <c r="T279" s="34">
        <v>1</v>
      </c>
    </row>
    <row r="280" spans="1:25" ht="131.4" hidden="1" customHeight="1">
      <c r="A280" s="108"/>
      <c r="B280" s="418" t="s">
        <v>313</v>
      </c>
      <c r="C280" s="61" t="s">
        <v>534</v>
      </c>
      <c r="D280" s="78" t="s">
        <v>38</v>
      </c>
      <c r="E280" s="385"/>
      <c r="F280" s="91"/>
      <c r="G280" s="174"/>
      <c r="H280" s="91"/>
      <c r="I280" s="425">
        <v>4.59</v>
      </c>
      <c r="J280" s="517"/>
      <c r="K280" s="517"/>
      <c r="L280" s="573"/>
      <c r="M280" s="574"/>
      <c r="N280" s="555"/>
      <c r="O280" s="555"/>
      <c r="P280" s="61" t="s">
        <v>18</v>
      </c>
      <c r="S280" s="58"/>
      <c r="T280" s="34">
        <v>1</v>
      </c>
    </row>
    <row r="281" spans="1:25" ht="60" hidden="1" customHeight="1">
      <c r="A281" s="108"/>
      <c r="B281" s="403" t="s">
        <v>314</v>
      </c>
      <c r="C281" s="1087" t="s">
        <v>656</v>
      </c>
      <c r="D281" s="1088"/>
      <c r="E281" s="404"/>
      <c r="F281" s="404"/>
      <c r="G281" s="404"/>
      <c r="H281" s="405"/>
      <c r="I281" s="436"/>
      <c r="J281" s="532"/>
      <c r="K281" s="517"/>
      <c r="L281" s="576"/>
      <c r="M281" s="517"/>
      <c r="N281" s="555"/>
      <c r="O281" s="555"/>
      <c r="P281" s="37" t="s">
        <v>18</v>
      </c>
      <c r="S281" s="58"/>
    </row>
    <row r="282" spans="1:25" ht="100.8" hidden="1" customHeight="1">
      <c r="A282" s="108"/>
      <c r="B282" s="38" t="s">
        <v>315</v>
      </c>
      <c r="C282" s="65" t="s">
        <v>534</v>
      </c>
      <c r="D282" s="78" t="s">
        <v>38</v>
      </c>
      <c r="E282" s="385"/>
      <c r="F282" s="368"/>
      <c r="G282" s="174"/>
      <c r="H282" s="99">
        <v>200000</v>
      </c>
      <c r="I282" s="425">
        <v>4.49</v>
      </c>
      <c r="J282" s="517"/>
      <c r="K282" s="517"/>
      <c r="L282" s="573"/>
      <c r="M282" s="574"/>
      <c r="N282" s="555"/>
      <c r="O282" s="555"/>
      <c r="P282" s="61" t="s">
        <v>18</v>
      </c>
      <c r="S282" s="58"/>
      <c r="T282" s="34">
        <v>1</v>
      </c>
    </row>
    <row r="283" spans="1:25" ht="126.6" hidden="1" customHeight="1">
      <c r="A283" s="108"/>
      <c r="B283" s="38" t="s">
        <v>634</v>
      </c>
      <c r="C283" s="65" t="s">
        <v>534</v>
      </c>
      <c r="D283" s="78" t="s">
        <v>38</v>
      </c>
      <c r="E283" s="385"/>
      <c r="F283" s="385"/>
      <c r="G283" s="174"/>
      <c r="H283" s="99"/>
      <c r="I283" s="268">
        <v>4.09</v>
      </c>
      <c r="J283" s="516"/>
      <c r="K283" s="517"/>
      <c r="L283" s="573"/>
      <c r="M283" s="574"/>
      <c r="N283" s="555"/>
      <c r="O283" s="555"/>
      <c r="P283" s="61" t="s">
        <v>18</v>
      </c>
      <c r="S283" s="58"/>
      <c r="T283" s="34">
        <v>1</v>
      </c>
    </row>
    <row r="284" spans="1:25" ht="78" customHeight="1">
      <c r="A284" s="108"/>
      <c r="B284" s="445" t="s">
        <v>136</v>
      </c>
      <c r="C284" s="65" t="s">
        <v>439</v>
      </c>
      <c r="D284" s="268" t="s">
        <v>52</v>
      </c>
      <c r="E284" s="385"/>
      <c r="F284" s="91"/>
      <c r="G284" s="91"/>
      <c r="H284" s="91"/>
      <c r="I284" s="268" t="s">
        <v>52</v>
      </c>
      <c r="J284" s="516"/>
      <c r="K284" s="517"/>
      <c r="L284" s="573"/>
      <c r="M284" s="517"/>
      <c r="N284" s="555"/>
      <c r="O284" s="555"/>
      <c r="P284" s="65" t="s">
        <v>12</v>
      </c>
      <c r="S284" s="58"/>
      <c r="T284" s="34">
        <v>1</v>
      </c>
    </row>
    <row r="285" spans="1:25" ht="79.8" customHeight="1">
      <c r="A285" s="115"/>
      <c r="B285" s="445" t="s">
        <v>136</v>
      </c>
      <c r="C285" s="65" t="s">
        <v>137</v>
      </c>
      <c r="D285" s="303" t="s">
        <v>30</v>
      </c>
      <c r="E285" s="385"/>
      <c r="F285" s="91"/>
      <c r="G285" s="91"/>
      <c r="H285" s="91"/>
      <c r="I285" s="47" t="s">
        <v>64</v>
      </c>
      <c r="J285" s="517"/>
      <c r="K285" s="573"/>
      <c r="L285" s="576"/>
      <c r="M285" s="517"/>
      <c r="N285" s="555"/>
      <c r="O285" s="555"/>
      <c r="P285" s="37" t="s">
        <v>12</v>
      </c>
      <c r="R285" s="34">
        <v>1</v>
      </c>
      <c r="S285" s="58"/>
      <c r="W285" s="68">
        <f>SUM(R284:R285)</f>
        <v>1</v>
      </c>
      <c r="Y285" s="68">
        <f>SUM(T284:T285)</f>
        <v>1</v>
      </c>
    </row>
    <row r="286" spans="1:25" ht="49.2" hidden="1" customHeight="1">
      <c r="A286" s="108"/>
      <c r="B286" s="444" t="s">
        <v>529</v>
      </c>
      <c r="C286" s="37" t="s">
        <v>333</v>
      </c>
      <c r="D286" s="47" t="s">
        <v>53</v>
      </c>
      <c r="E286" s="47"/>
      <c r="F286" s="47"/>
      <c r="G286" s="47"/>
      <c r="H286" s="47"/>
      <c r="I286" s="47" t="s">
        <v>64</v>
      </c>
      <c r="J286" s="517"/>
      <c r="K286" s="573"/>
      <c r="L286" s="583"/>
      <c r="M286" s="533"/>
      <c r="N286" s="552"/>
      <c r="O286" s="552"/>
      <c r="P286" s="44" t="s">
        <v>7</v>
      </c>
      <c r="R286" s="34">
        <v>1</v>
      </c>
      <c r="S286" s="58"/>
    </row>
    <row r="287" spans="1:25" ht="55.2" hidden="1" customHeight="1">
      <c r="A287" s="108"/>
      <c r="B287" s="624" t="s">
        <v>529</v>
      </c>
      <c r="C287" s="37" t="s">
        <v>333</v>
      </c>
      <c r="D287" s="47" t="s">
        <v>53</v>
      </c>
      <c r="E287" s="72"/>
      <c r="F287" s="72"/>
      <c r="G287" s="172"/>
      <c r="H287" s="72"/>
      <c r="I287" s="47" t="s">
        <v>64</v>
      </c>
      <c r="J287" s="517"/>
      <c r="K287" s="573"/>
      <c r="L287" s="577"/>
      <c r="M287" s="533"/>
      <c r="N287" s="552"/>
      <c r="O287" s="552"/>
      <c r="P287" s="38" t="s">
        <v>11</v>
      </c>
      <c r="R287" s="34">
        <v>1</v>
      </c>
      <c r="S287" s="58"/>
      <c r="W287" s="164"/>
      <c r="Y287" s="164"/>
    </row>
    <row r="288" spans="1:25" ht="48.6" hidden="1" customHeight="1">
      <c r="A288" s="108"/>
      <c r="B288" s="624" t="s">
        <v>529</v>
      </c>
      <c r="C288" s="323" t="s">
        <v>500</v>
      </c>
      <c r="D288" s="303" t="s">
        <v>466</v>
      </c>
      <c r="E288" s="385"/>
      <c r="F288" s="91"/>
      <c r="G288" s="176"/>
      <c r="H288" s="91"/>
      <c r="I288" s="47" t="s">
        <v>64</v>
      </c>
      <c r="J288" s="517"/>
      <c r="K288" s="573"/>
      <c r="L288" s="576"/>
      <c r="M288" s="517"/>
      <c r="N288" s="555"/>
      <c r="O288" s="555"/>
      <c r="P288" s="306" t="s">
        <v>14</v>
      </c>
      <c r="R288" s="34">
        <v>1</v>
      </c>
      <c r="S288" s="58"/>
      <c r="U288" s="164"/>
      <c r="W288" s="164"/>
    </row>
    <row r="289" spans="1:23" ht="51.6" hidden="1" customHeight="1">
      <c r="A289" s="108"/>
      <c r="B289" s="624" t="s">
        <v>529</v>
      </c>
      <c r="C289" s="149" t="s">
        <v>153</v>
      </c>
      <c r="D289" s="47" t="s">
        <v>28</v>
      </c>
      <c r="F289" s="72"/>
      <c r="G289" s="175"/>
      <c r="H289" s="72"/>
      <c r="I289" s="47" t="s">
        <v>28</v>
      </c>
      <c r="J289" s="533"/>
      <c r="K289" s="533"/>
      <c r="L289" s="573"/>
      <c r="M289" s="533"/>
      <c r="N289" s="552"/>
      <c r="O289" s="552"/>
      <c r="P289" s="38" t="s">
        <v>17</v>
      </c>
      <c r="S289" s="58"/>
      <c r="T289" s="34">
        <v>1</v>
      </c>
      <c r="U289" s="164"/>
      <c r="W289" s="164"/>
    </row>
    <row r="290" spans="1:23" ht="52.2" hidden="1" customHeight="1">
      <c r="A290" s="67"/>
      <c r="B290" s="624" t="s">
        <v>529</v>
      </c>
      <c r="C290" s="37" t="s">
        <v>153</v>
      </c>
      <c r="D290" s="47" t="s">
        <v>42</v>
      </c>
      <c r="E290" s="72"/>
      <c r="F290" s="72"/>
      <c r="G290" s="72"/>
      <c r="H290" s="72"/>
      <c r="I290" s="47" t="s">
        <v>64</v>
      </c>
      <c r="J290" s="517"/>
      <c r="K290" s="573"/>
      <c r="L290" s="577"/>
      <c r="M290" s="533"/>
      <c r="N290" s="552"/>
      <c r="O290" s="552"/>
      <c r="P290" s="38" t="s">
        <v>16</v>
      </c>
      <c r="R290" s="34">
        <v>1</v>
      </c>
      <c r="S290" s="452">
        <f>SUM(R270:R290)</f>
        <v>12</v>
      </c>
      <c r="U290" s="452">
        <f>SUM(T270:T290)</f>
        <v>8</v>
      </c>
    </row>
    <row r="291" spans="1:23">
      <c r="J291" s="636"/>
      <c r="K291" s="637"/>
      <c r="L291" s="637"/>
      <c r="M291" s="637"/>
      <c r="N291" s="637"/>
      <c r="O291" s="637"/>
    </row>
    <row r="292" spans="1:23">
      <c r="J292" s="636"/>
      <c r="K292" s="637"/>
      <c r="L292" s="637"/>
      <c r="M292" s="637"/>
      <c r="N292" s="637"/>
      <c r="O292" s="637"/>
    </row>
    <row r="293" spans="1:23">
      <c r="J293" s="636"/>
      <c r="K293" s="637"/>
      <c r="L293" s="637"/>
      <c r="M293" s="637"/>
      <c r="N293" s="637"/>
      <c r="O293" s="637"/>
      <c r="S293" s="34">
        <f>SUM(S13:S290)</f>
        <v>209</v>
      </c>
      <c r="U293" s="34">
        <f>SUM(U13:U290)</f>
        <v>74</v>
      </c>
    </row>
    <row r="294" spans="1:23">
      <c r="J294" s="636"/>
      <c r="K294" s="637"/>
      <c r="L294" s="637"/>
      <c r="M294" s="637"/>
      <c r="N294" s="637"/>
      <c r="O294" s="637"/>
    </row>
    <row r="295" spans="1:23">
      <c r="J295" s="636"/>
      <c r="K295" s="637"/>
      <c r="L295" s="637"/>
      <c r="M295" s="637"/>
      <c r="N295" s="637"/>
      <c r="O295" s="637"/>
    </row>
    <row r="296" spans="1:23">
      <c r="J296" s="636"/>
      <c r="K296" s="637"/>
      <c r="L296" s="637"/>
      <c r="M296" s="637"/>
      <c r="N296" s="637"/>
      <c r="O296" s="637"/>
    </row>
    <row r="297" spans="1:23">
      <c r="J297" s="636"/>
      <c r="K297" s="637"/>
      <c r="L297" s="637"/>
      <c r="M297" s="637"/>
      <c r="N297" s="637"/>
      <c r="O297" s="637"/>
    </row>
    <row r="298" spans="1:23">
      <c r="J298" s="636"/>
      <c r="K298" s="637"/>
      <c r="L298" s="637"/>
      <c r="M298" s="637"/>
      <c r="N298" s="637"/>
      <c r="O298" s="637"/>
    </row>
    <row r="299" spans="1:23">
      <c r="J299" s="636"/>
      <c r="K299" s="637"/>
      <c r="L299" s="637"/>
      <c r="M299" s="637"/>
      <c r="N299" s="637"/>
      <c r="O299" s="637"/>
    </row>
    <row r="300" spans="1:23">
      <c r="J300" s="636"/>
      <c r="K300" s="637"/>
      <c r="L300" s="637"/>
      <c r="M300" s="637"/>
      <c r="N300" s="637"/>
      <c r="O300" s="637"/>
    </row>
    <row r="301" spans="1:23">
      <c r="J301" s="636"/>
      <c r="K301" s="637"/>
      <c r="L301" s="637"/>
      <c r="M301" s="637"/>
      <c r="N301" s="637"/>
      <c r="O301" s="637"/>
    </row>
    <row r="302" spans="1:23">
      <c r="J302" s="636"/>
      <c r="K302" s="637"/>
      <c r="L302" s="637"/>
      <c r="M302" s="637"/>
      <c r="N302" s="637"/>
      <c r="O302" s="637"/>
    </row>
    <row r="303" spans="1:23">
      <c r="J303" s="636"/>
      <c r="K303" s="637"/>
      <c r="L303" s="637"/>
      <c r="M303" s="637"/>
      <c r="N303" s="637"/>
      <c r="O303" s="637"/>
    </row>
    <row r="304" spans="1:23">
      <c r="J304" s="636"/>
      <c r="K304" s="637"/>
      <c r="L304" s="637"/>
      <c r="M304" s="637"/>
      <c r="N304" s="637"/>
      <c r="O304" s="637"/>
    </row>
    <row r="305" spans="10:15">
      <c r="J305" s="636"/>
      <c r="K305" s="637"/>
      <c r="L305" s="637"/>
      <c r="M305" s="637"/>
      <c r="N305" s="637"/>
      <c r="O305" s="637"/>
    </row>
    <row r="306" spans="10:15">
      <c r="J306" s="636"/>
      <c r="K306" s="637"/>
      <c r="L306" s="637"/>
      <c r="M306" s="637"/>
      <c r="N306" s="637"/>
      <c r="O306" s="637"/>
    </row>
    <row r="307" spans="10:15">
      <c r="J307" s="636"/>
      <c r="K307" s="637"/>
      <c r="L307" s="637"/>
      <c r="M307" s="637"/>
      <c r="N307" s="637"/>
      <c r="O307" s="637"/>
    </row>
    <row r="308" spans="10:15">
      <c r="J308" s="636"/>
      <c r="K308" s="637"/>
      <c r="L308" s="637"/>
      <c r="M308" s="637"/>
      <c r="N308" s="637"/>
      <c r="O308" s="637"/>
    </row>
    <row r="309" spans="10:15">
      <c r="J309" s="636"/>
      <c r="K309" s="637"/>
      <c r="L309" s="637"/>
      <c r="M309" s="637"/>
      <c r="N309" s="637"/>
      <c r="O309" s="637"/>
    </row>
    <row r="310" spans="10:15">
      <c r="J310" s="636"/>
      <c r="K310" s="637"/>
      <c r="L310" s="637"/>
      <c r="M310" s="637"/>
      <c r="N310" s="637"/>
      <c r="O310" s="637"/>
    </row>
    <row r="311" spans="10:15">
      <c r="J311" s="636"/>
      <c r="K311" s="637"/>
      <c r="L311" s="637"/>
      <c r="M311" s="637"/>
      <c r="N311" s="637"/>
      <c r="O311" s="637"/>
    </row>
    <row r="312" spans="10:15">
      <c r="J312" s="636"/>
      <c r="K312" s="637"/>
      <c r="L312" s="637"/>
      <c r="M312" s="637"/>
      <c r="N312" s="637"/>
      <c r="O312" s="637"/>
    </row>
    <row r="313" spans="10:15">
      <c r="J313" s="636"/>
      <c r="K313" s="637"/>
      <c r="L313" s="637"/>
      <c r="M313" s="637"/>
      <c r="N313" s="637"/>
      <c r="O313" s="637"/>
    </row>
    <row r="314" spans="10:15">
      <c r="J314" s="636"/>
      <c r="K314" s="637"/>
      <c r="L314" s="637"/>
      <c r="M314" s="637"/>
      <c r="N314" s="637"/>
      <c r="O314" s="637"/>
    </row>
    <row r="315" spans="10:15">
      <c r="J315" s="636"/>
      <c r="K315" s="637"/>
      <c r="L315" s="637"/>
      <c r="M315" s="637"/>
      <c r="N315" s="637"/>
      <c r="O315" s="637"/>
    </row>
    <row r="316" spans="10:15">
      <c r="J316" s="636"/>
      <c r="K316" s="637"/>
      <c r="L316" s="637"/>
      <c r="M316" s="637"/>
      <c r="N316" s="637"/>
      <c r="O316" s="637"/>
    </row>
    <row r="317" spans="10:15">
      <c r="J317" s="636"/>
      <c r="K317" s="637"/>
      <c r="L317" s="637"/>
      <c r="M317" s="637"/>
      <c r="N317" s="637"/>
      <c r="O317" s="637"/>
    </row>
    <row r="318" spans="10:15">
      <c r="J318" s="636"/>
      <c r="K318" s="637"/>
      <c r="L318" s="637"/>
      <c r="M318" s="637"/>
      <c r="N318" s="637"/>
      <c r="O318" s="637"/>
    </row>
    <row r="319" spans="10:15">
      <c r="J319" s="636"/>
      <c r="K319" s="637"/>
      <c r="L319" s="637"/>
      <c r="M319" s="637"/>
      <c r="N319" s="637"/>
      <c r="O319" s="637"/>
    </row>
    <row r="320" spans="10:15">
      <c r="J320" s="636"/>
      <c r="K320" s="637"/>
      <c r="L320" s="637"/>
      <c r="M320" s="637"/>
      <c r="N320" s="637"/>
      <c r="O320" s="637"/>
    </row>
    <row r="321" spans="10:15">
      <c r="J321" s="636"/>
      <c r="K321" s="637"/>
      <c r="L321" s="637"/>
      <c r="M321" s="637"/>
      <c r="N321" s="637"/>
      <c r="O321" s="637"/>
    </row>
    <row r="322" spans="10:15">
      <c r="J322" s="636"/>
      <c r="K322" s="637"/>
      <c r="L322" s="637"/>
      <c r="M322" s="637"/>
      <c r="N322" s="637"/>
      <c r="O322" s="637"/>
    </row>
    <row r="323" spans="10:15">
      <c r="J323" s="636"/>
      <c r="K323" s="637"/>
      <c r="L323" s="637"/>
      <c r="M323" s="637"/>
      <c r="N323" s="637"/>
      <c r="O323" s="637"/>
    </row>
  </sheetData>
  <autoFilter ref="A9:P290">
    <filterColumn colId="15">
      <filters>
        <filter val="สำนักงานอธิการบดี"/>
      </filters>
    </filterColumn>
  </autoFilter>
  <mergeCells count="26">
    <mergeCell ref="I200:I201"/>
    <mergeCell ref="C281:D281"/>
    <mergeCell ref="B266:H266"/>
    <mergeCell ref="K7:M7"/>
    <mergeCell ref="N7:O8"/>
    <mergeCell ref="J7:J9"/>
    <mergeCell ref="I109:I111"/>
    <mergeCell ref="A7:A9"/>
    <mergeCell ref="D88:D89"/>
    <mergeCell ref="E8:F8"/>
    <mergeCell ref="G8:H8"/>
    <mergeCell ref="D86:I86"/>
    <mergeCell ref="I7:I9"/>
    <mergeCell ref="B54:B55"/>
    <mergeCell ref="B7:B9"/>
    <mergeCell ref="I17:I18"/>
    <mergeCell ref="I51:I53"/>
    <mergeCell ref="C7:C9"/>
    <mergeCell ref="D7:D9"/>
    <mergeCell ref="E7:H7"/>
    <mergeCell ref="A10:C10"/>
    <mergeCell ref="P7:P9"/>
    <mergeCell ref="P113:P114"/>
    <mergeCell ref="K8:K9"/>
    <mergeCell ref="L8:L9"/>
    <mergeCell ref="M8:M9"/>
  </mergeCells>
  <pageMargins left="0.78740157480314965" right="0" top="0.39370078740157483" bottom="0.27559055118110237" header="0.31496062992125984" footer="7.874015748031496E-2"/>
  <pageSetup paperSize="9" scale="62" firstPageNumber="9" orientation="landscape" useFirstPageNumber="1" r:id="rId1"/>
  <headerFooter>
    <oddHeader xml:space="preserve">&amp;R
</oddHeader>
    <oddFooter>&amp;C&amp;P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</sheetPr>
  <dimension ref="A1:AC317"/>
  <sheetViews>
    <sheetView topLeftCell="A214" zoomScale="66" zoomScaleNormal="66" zoomScaleSheetLayoutView="106" zoomScalePageLayoutView="63" workbookViewId="0">
      <selection activeCell="D269" sqref="D269"/>
    </sheetView>
  </sheetViews>
  <sheetFormatPr defaultColWidth="9.09765625" defaultRowHeight="20.399999999999999"/>
  <cols>
    <col min="1" max="1" width="15" style="109" customWidth="1"/>
    <col min="2" max="2" width="30.3984375" style="109" customWidth="1"/>
    <col min="3" max="3" width="25" style="109" customWidth="1"/>
    <col min="4" max="4" width="18.09765625" style="154" customWidth="1"/>
    <col min="5" max="5" width="15.69921875" style="154" customWidth="1"/>
    <col min="6" max="6" width="10.3984375" style="392" customWidth="1"/>
    <col min="7" max="7" width="9.8984375" style="109" customWidth="1"/>
    <col min="8" max="8" width="11" style="109" customWidth="1"/>
    <col min="9" max="9" width="11.5" style="109" customWidth="1"/>
    <col min="10" max="10" width="12.5" style="400" hidden="1" customWidth="1"/>
    <col min="11" max="11" width="17.69921875" style="636" hidden="1" customWidth="1"/>
    <col min="12" max="12" width="8.5" style="637" hidden="1" customWidth="1"/>
    <col min="13" max="13" width="10.09765625" style="637" hidden="1" customWidth="1"/>
    <col min="14" max="14" width="8.5" style="637" hidden="1" customWidth="1"/>
    <col min="15" max="15" width="8.3984375" style="637" hidden="1" customWidth="1"/>
    <col min="16" max="16" width="8.796875" style="637" hidden="1" customWidth="1"/>
    <col min="17" max="17" width="17.69921875" style="109" customWidth="1"/>
    <col min="18" max="18" width="5.3984375" style="34" customWidth="1"/>
    <col min="19" max="19" width="2.09765625" style="34" customWidth="1"/>
    <col min="20" max="20" width="4.19921875" style="34" bestFit="1" customWidth="1"/>
    <col min="21" max="21" width="9.5" style="655" bestFit="1" customWidth="1"/>
    <col min="22" max="22" width="8.59765625" style="164" customWidth="1"/>
    <col min="23" max="23" width="9.09765625" style="655"/>
    <col min="24" max="24" width="9.09765625" style="164"/>
    <col min="25" max="25" width="9.09765625" style="655"/>
    <col min="26" max="16384" width="9.09765625" style="34"/>
  </cols>
  <sheetData>
    <row r="1" spans="1:26" ht="24.6">
      <c r="A1" s="100" t="str">
        <f>ปก!A6</f>
        <v xml:space="preserve">แผนปฏิบัติการ (Action Plan) 
   ประจำปีงบประมาณ พ.ศ.2561 </v>
      </c>
      <c r="B1" s="86"/>
      <c r="C1" s="86"/>
      <c r="D1" s="925" t="s">
        <v>922</v>
      </c>
      <c r="E1" s="101"/>
      <c r="F1" s="388"/>
      <c r="G1" s="101"/>
      <c r="H1" s="101"/>
      <c r="I1" s="101"/>
      <c r="J1" s="388"/>
      <c r="K1" s="569"/>
      <c r="L1" s="570"/>
      <c r="M1" s="570"/>
      <c r="N1" s="570"/>
      <c r="O1" s="570"/>
      <c r="P1" s="570"/>
      <c r="Q1" s="86"/>
    </row>
    <row r="2" spans="1:26" ht="24.6">
      <c r="A2" s="100" t="str">
        <f>ตาราง!A2</f>
        <v>(ตามแผนยุทธศาสตร์มหาวิทยาลัยเกษตรศาสตร์ ระยะ 12 ปี พ.ศ.2560-2571)</v>
      </c>
      <c r="B2" s="86"/>
      <c r="C2" s="86"/>
      <c r="D2" s="101"/>
      <c r="E2" s="101"/>
      <c r="F2" s="388"/>
      <c r="G2" s="101"/>
      <c r="H2" s="101"/>
      <c r="I2" s="101"/>
      <c r="J2" s="388"/>
      <c r="K2" s="569"/>
      <c r="L2" s="570"/>
      <c r="M2" s="570"/>
      <c r="N2" s="570"/>
      <c r="O2" s="570"/>
      <c r="P2" s="570"/>
      <c r="Q2" s="86"/>
    </row>
    <row r="3" spans="1:26" ht="24.6">
      <c r="A3" s="100" t="s">
        <v>83</v>
      </c>
      <c r="B3" s="100" t="str">
        <f>'4'!A9</f>
        <v xml:space="preserve"> การใช้หลักธรรมาภิบาลในการบริหารจัดการอย่างยั่งยืน</v>
      </c>
      <c r="C3" s="86"/>
      <c r="D3" s="101"/>
      <c r="E3" s="101"/>
      <c r="F3" s="388"/>
      <c r="G3" s="101"/>
      <c r="H3" s="101"/>
      <c r="I3" s="101"/>
      <c r="J3" s="388"/>
      <c r="K3" s="569"/>
      <c r="L3" s="570"/>
      <c r="M3" s="570"/>
      <c r="N3" s="570"/>
      <c r="O3" s="570"/>
      <c r="P3" s="570"/>
      <c r="Q3" s="86"/>
    </row>
    <row r="4" spans="1:26" customFormat="1" ht="24.6" hidden="1" customHeight="1">
      <c r="A4" s="1"/>
      <c r="B4" s="2"/>
      <c r="C4" s="2"/>
      <c r="D4" s="16"/>
      <c r="E4" s="16"/>
      <c r="F4" s="389"/>
      <c r="G4" s="16"/>
      <c r="H4" s="16"/>
      <c r="I4" s="16"/>
      <c r="J4" s="389"/>
      <c r="K4" s="569"/>
      <c r="L4" s="570"/>
      <c r="M4" s="570"/>
      <c r="N4" s="570"/>
      <c r="O4" s="570"/>
      <c r="P4" s="570"/>
      <c r="Q4" s="2"/>
      <c r="U4" s="655"/>
      <c r="V4" s="164"/>
      <c r="W4" s="655"/>
      <c r="X4" s="164"/>
      <c r="Y4" s="655"/>
    </row>
    <row r="5" spans="1:26" customFormat="1" ht="24.6" hidden="1" customHeight="1">
      <c r="A5" s="1" t="s">
        <v>74</v>
      </c>
      <c r="B5" s="2"/>
      <c r="C5" s="16"/>
      <c r="D5" s="102"/>
      <c r="E5" s="102"/>
      <c r="F5" s="390"/>
      <c r="G5" s="102"/>
      <c r="H5" s="102"/>
      <c r="I5" s="102"/>
      <c r="J5" s="401"/>
      <c r="K5" s="636"/>
      <c r="L5" s="570"/>
      <c r="M5" s="570"/>
      <c r="N5" s="570"/>
      <c r="O5" s="637"/>
      <c r="P5" s="637"/>
      <c r="Q5" s="102"/>
      <c r="U5" s="655"/>
      <c r="V5" s="164"/>
      <c r="W5" s="655"/>
      <c r="X5" s="164"/>
      <c r="Y5" s="655"/>
    </row>
    <row r="6" spans="1:26" customFormat="1" ht="24.6" hidden="1" customHeight="1">
      <c r="A6" s="1" t="s">
        <v>75</v>
      </c>
      <c r="B6" s="2"/>
      <c r="C6" s="16"/>
      <c r="D6" s="102"/>
      <c r="E6" s="102"/>
      <c r="F6" s="390"/>
      <c r="G6" s="102"/>
      <c r="H6" s="102"/>
      <c r="I6" s="102"/>
      <c r="J6" s="401"/>
      <c r="K6" s="636"/>
      <c r="L6" s="570"/>
      <c r="M6" s="570"/>
      <c r="N6" s="570"/>
      <c r="O6" s="637"/>
      <c r="P6" s="637"/>
      <c r="Q6" s="102"/>
      <c r="U6" s="655"/>
      <c r="V6" s="164"/>
      <c r="W6" s="655"/>
      <c r="X6" s="164"/>
      <c r="Y6" s="655"/>
    </row>
    <row r="7" spans="1:26" ht="54.75" customHeight="1">
      <c r="A7" s="1044" t="s">
        <v>703</v>
      </c>
      <c r="B7" s="1044" t="s">
        <v>1</v>
      </c>
      <c r="C7" s="1044" t="s">
        <v>391</v>
      </c>
      <c r="D7" s="1080" t="s">
        <v>865</v>
      </c>
      <c r="E7" s="1044" t="s">
        <v>857</v>
      </c>
      <c r="F7" s="1058" t="s">
        <v>81</v>
      </c>
      <c r="G7" s="1064"/>
      <c r="H7" s="1064"/>
      <c r="I7" s="1059"/>
      <c r="J7" s="1044" t="s">
        <v>622</v>
      </c>
      <c r="K7" s="1098" t="s">
        <v>709</v>
      </c>
      <c r="L7" s="1101" t="s">
        <v>80</v>
      </c>
      <c r="M7" s="1102"/>
      <c r="N7" s="1103"/>
      <c r="O7" s="1104" t="s">
        <v>82</v>
      </c>
      <c r="P7" s="1105"/>
      <c r="Q7" s="1077" t="s">
        <v>23</v>
      </c>
      <c r="S7" s="34" t="s">
        <v>663</v>
      </c>
      <c r="U7" s="655" t="s">
        <v>664</v>
      </c>
    </row>
    <row r="8" spans="1:26" ht="27" customHeight="1">
      <c r="A8" s="1045"/>
      <c r="B8" s="1045"/>
      <c r="C8" s="1045"/>
      <c r="D8" s="1081"/>
      <c r="E8" s="1045"/>
      <c r="F8" s="1058" t="s">
        <v>19</v>
      </c>
      <c r="G8" s="1059"/>
      <c r="H8" s="1058" t="s">
        <v>20</v>
      </c>
      <c r="I8" s="1059"/>
      <c r="J8" s="1045"/>
      <c r="K8" s="1099"/>
      <c r="L8" s="1108" t="s">
        <v>63</v>
      </c>
      <c r="M8" s="1108" t="s">
        <v>70</v>
      </c>
      <c r="N8" s="1108" t="s">
        <v>71</v>
      </c>
      <c r="O8" s="1106"/>
      <c r="P8" s="1107"/>
      <c r="Q8" s="1078"/>
      <c r="S8" s="34" t="s">
        <v>391</v>
      </c>
      <c r="U8" s="655" t="s">
        <v>812</v>
      </c>
      <c r="V8" s="164" t="s">
        <v>808</v>
      </c>
      <c r="W8" s="655" t="s">
        <v>813</v>
      </c>
      <c r="X8" s="164" t="s">
        <v>820</v>
      </c>
      <c r="Y8" s="655" t="s">
        <v>815</v>
      </c>
      <c r="Z8" s="164" t="s">
        <v>815</v>
      </c>
    </row>
    <row r="9" spans="1:26" ht="30.75" customHeight="1">
      <c r="A9" s="1046"/>
      <c r="B9" s="1046"/>
      <c r="C9" s="1046"/>
      <c r="D9" s="1082"/>
      <c r="E9" s="1046"/>
      <c r="F9" s="616" t="s">
        <v>2</v>
      </c>
      <c r="G9" s="616" t="s">
        <v>3</v>
      </c>
      <c r="H9" s="616" t="s">
        <v>2</v>
      </c>
      <c r="I9" s="616" t="s">
        <v>3</v>
      </c>
      <c r="J9" s="1046"/>
      <c r="K9" s="1100"/>
      <c r="L9" s="1109"/>
      <c r="M9" s="1109"/>
      <c r="N9" s="1109"/>
      <c r="O9" s="766" t="s">
        <v>2</v>
      </c>
      <c r="P9" s="767" t="s">
        <v>3</v>
      </c>
      <c r="Q9" s="1079"/>
    </row>
    <row r="10" spans="1:26" ht="25.5" customHeight="1">
      <c r="A10" s="1056" t="s">
        <v>115</v>
      </c>
      <c r="B10" s="1057"/>
      <c r="C10" s="1057"/>
      <c r="D10" s="875"/>
      <c r="E10" s="103"/>
      <c r="F10" s="72"/>
      <c r="G10" s="50"/>
      <c r="H10" s="50"/>
      <c r="I10" s="50"/>
      <c r="J10" s="397"/>
      <c r="K10" s="169"/>
      <c r="L10" s="168"/>
      <c r="M10" s="168"/>
      <c r="N10" s="168"/>
      <c r="O10" s="168"/>
      <c r="P10" s="168"/>
      <c r="Q10" s="958">
        <v>1</v>
      </c>
    </row>
    <row r="11" spans="1:26" ht="27.75" customHeight="1">
      <c r="A11" s="1112" t="s">
        <v>90</v>
      </c>
      <c r="B11" s="1113"/>
      <c r="C11" s="314"/>
      <c r="D11" s="876"/>
      <c r="E11" s="314"/>
      <c r="F11" s="316"/>
      <c r="G11" s="316"/>
      <c r="H11" s="316"/>
      <c r="I11" s="316"/>
      <c r="J11" s="402"/>
      <c r="K11" s="768"/>
      <c r="L11" s="769"/>
      <c r="M11" s="769"/>
      <c r="N11" s="769"/>
      <c r="O11" s="769"/>
      <c r="P11" s="769"/>
      <c r="Q11" s="959">
        <v>1</v>
      </c>
    </row>
    <row r="12" spans="1:26" ht="27.75" customHeight="1">
      <c r="A12" s="194" t="s">
        <v>120</v>
      </c>
      <c r="B12" s="236"/>
      <c r="C12" s="307"/>
      <c r="D12" s="877"/>
      <c r="E12" s="239"/>
      <c r="F12" s="626"/>
      <c r="G12" s="276"/>
      <c r="H12" s="276"/>
      <c r="I12" s="276"/>
      <c r="J12" s="396"/>
      <c r="K12" s="757"/>
      <c r="L12" s="709"/>
      <c r="M12" s="709"/>
      <c r="N12" s="709"/>
      <c r="O12" s="709"/>
      <c r="P12" s="709"/>
      <c r="Q12" s="960">
        <v>1</v>
      </c>
      <c r="T12" s="68"/>
      <c r="U12" s="68">
        <f>SUM(U13:U45)</f>
        <v>5</v>
      </c>
      <c r="V12" s="68">
        <f t="shared" ref="V12:Z12" si="0">SUM(V13:V45)</f>
        <v>8</v>
      </c>
      <c r="W12" s="68">
        <f t="shared" si="0"/>
        <v>18</v>
      </c>
      <c r="X12" s="68">
        <f t="shared" si="0"/>
        <v>2</v>
      </c>
      <c r="Y12" s="68">
        <f t="shared" si="0"/>
        <v>0</v>
      </c>
      <c r="Z12" s="68">
        <f t="shared" si="0"/>
        <v>0</v>
      </c>
    </row>
    <row r="13" spans="1:26" ht="48" customHeight="1">
      <c r="A13" s="59"/>
      <c r="B13" s="158" t="s">
        <v>146</v>
      </c>
      <c r="C13" s="721" t="s">
        <v>139</v>
      </c>
      <c r="D13" s="878" t="s">
        <v>37</v>
      </c>
      <c r="E13" s="64"/>
      <c r="F13" s="615"/>
      <c r="G13" s="64"/>
      <c r="H13" s="64"/>
      <c r="I13" s="64"/>
      <c r="J13" s="268" t="s">
        <v>64</v>
      </c>
      <c r="K13" s="740" t="s">
        <v>37</v>
      </c>
      <c r="L13" s="650"/>
      <c r="M13" s="650" t="s">
        <v>128</v>
      </c>
      <c r="N13" s="212"/>
      <c r="O13" s="212"/>
      <c r="P13" s="212"/>
      <c r="Q13" s="449" t="s">
        <v>11</v>
      </c>
      <c r="S13" s="34">
        <v>1</v>
      </c>
      <c r="T13" s="51"/>
      <c r="U13" s="673"/>
      <c r="V13" s="674">
        <v>1</v>
      </c>
      <c r="W13" s="673"/>
      <c r="X13" s="674"/>
      <c r="Y13" s="673"/>
    </row>
    <row r="14" spans="1:26" ht="53.25" hidden="1" customHeight="1">
      <c r="A14" s="108"/>
      <c r="B14" s="859" t="s">
        <v>146</v>
      </c>
      <c r="C14" s="848" t="s">
        <v>139</v>
      </c>
      <c r="D14" s="878" t="s">
        <v>32</v>
      </c>
      <c r="E14" s="64"/>
      <c r="F14" s="615"/>
      <c r="G14" s="64"/>
      <c r="H14" s="64"/>
      <c r="I14" s="231"/>
      <c r="J14" s="47" t="s">
        <v>64</v>
      </c>
      <c r="K14" s="212" t="s">
        <v>35</v>
      </c>
      <c r="L14" s="650"/>
      <c r="M14" s="212"/>
      <c r="N14" s="650" t="s">
        <v>128</v>
      </c>
      <c r="O14" s="212"/>
      <c r="P14" s="212"/>
      <c r="Q14" s="325" t="s">
        <v>16</v>
      </c>
      <c r="S14" s="34">
        <v>1</v>
      </c>
      <c r="T14" s="51"/>
      <c r="U14" s="675"/>
      <c r="V14" s="648"/>
      <c r="W14" s="675">
        <v>1</v>
      </c>
      <c r="X14" s="648"/>
      <c r="Y14" s="675"/>
    </row>
    <row r="15" spans="1:26" ht="51" hidden="1" customHeight="1">
      <c r="A15" s="108"/>
      <c r="B15" s="859" t="s">
        <v>146</v>
      </c>
      <c r="C15" s="848" t="s">
        <v>139</v>
      </c>
      <c r="D15" s="879" t="s">
        <v>30</v>
      </c>
      <c r="E15" s="396"/>
      <c r="F15" s="391"/>
      <c r="G15" s="50"/>
      <c r="H15" s="50"/>
      <c r="I15" s="274"/>
      <c r="J15" s="47" t="s">
        <v>64</v>
      </c>
      <c r="K15" s="212" t="s">
        <v>794</v>
      </c>
      <c r="L15" s="650"/>
      <c r="M15" s="168"/>
      <c r="N15" s="742" t="s">
        <v>128</v>
      </c>
      <c r="O15" s="168"/>
      <c r="P15" s="168"/>
      <c r="Q15" s="38" t="s">
        <v>6</v>
      </c>
      <c r="S15" s="34">
        <v>1</v>
      </c>
      <c r="T15" s="51"/>
      <c r="U15" s="675"/>
      <c r="V15" s="648"/>
      <c r="W15" s="675">
        <v>1</v>
      </c>
      <c r="X15" s="648"/>
      <c r="Y15" s="675"/>
    </row>
    <row r="16" spans="1:26" ht="51" hidden="1" customHeight="1">
      <c r="A16" s="108"/>
      <c r="B16" s="859" t="s">
        <v>146</v>
      </c>
      <c r="C16" s="848" t="s">
        <v>139</v>
      </c>
      <c r="D16" s="880" t="s">
        <v>35</v>
      </c>
      <c r="E16" s="72"/>
      <c r="F16" s="76"/>
      <c r="G16" s="113"/>
      <c r="H16" s="113"/>
      <c r="I16" s="107"/>
      <c r="J16" s="72" t="s">
        <v>635</v>
      </c>
      <c r="K16" s="169" t="s">
        <v>35</v>
      </c>
      <c r="L16" s="650"/>
      <c r="M16" s="650" t="s">
        <v>128</v>
      </c>
      <c r="N16" s="168"/>
      <c r="O16" s="168"/>
      <c r="P16" s="770">
        <v>4500</v>
      </c>
      <c r="Q16" s="38" t="s">
        <v>39</v>
      </c>
      <c r="S16" s="34">
        <v>1</v>
      </c>
      <c r="T16" s="51"/>
      <c r="U16" s="675"/>
      <c r="V16" s="648">
        <v>1</v>
      </c>
      <c r="W16" s="675"/>
      <c r="X16" s="648"/>
      <c r="Y16" s="675"/>
    </row>
    <row r="17" spans="1:25" ht="55.2" hidden="1" customHeight="1">
      <c r="A17" s="108"/>
      <c r="B17" s="859" t="s">
        <v>146</v>
      </c>
      <c r="C17" s="38" t="s">
        <v>538</v>
      </c>
      <c r="D17" s="881" t="s">
        <v>32</v>
      </c>
      <c r="E17" s="50"/>
      <c r="F17" s="410"/>
      <c r="G17" s="50"/>
      <c r="H17" s="172"/>
      <c r="I17" s="107"/>
      <c r="J17" s="1051" t="s">
        <v>65</v>
      </c>
      <c r="K17" s="757" t="s">
        <v>770</v>
      </c>
      <c r="L17" s="650"/>
      <c r="M17" s="168"/>
      <c r="N17" s="742" t="s">
        <v>128</v>
      </c>
      <c r="O17" s="168"/>
      <c r="P17" s="168"/>
      <c r="Q17" s="286" t="s">
        <v>17</v>
      </c>
      <c r="S17" s="34">
        <v>1</v>
      </c>
      <c r="T17" s="51"/>
      <c r="U17" s="675"/>
      <c r="V17" s="648"/>
      <c r="W17" s="675">
        <v>1</v>
      </c>
      <c r="X17" s="648">
        <v>0</v>
      </c>
      <c r="Y17" s="675"/>
    </row>
    <row r="18" spans="1:25" ht="51" hidden="1" customHeight="1">
      <c r="A18" s="108"/>
      <c r="B18" s="859" t="s">
        <v>146</v>
      </c>
      <c r="C18" s="38" t="s">
        <v>539</v>
      </c>
      <c r="D18" s="881" t="s">
        <v>30</v>
      </c>
      <c r="E18" s="50"/>
      <c r="F18" s="410"/>
      <c r="G18" s="50"/>
      <c r="H18" s="50"/>
      <c r="I18" s="50"/>
      <c r="J18" s="1052"/>
      <c r="K18" s="169" t="s">
        <v>30</v>
      </c>
      <c r="L18" s="650"/>
      <c r="M18" s="742" t="s">
        <v>128</v>
      </c>
      <c r="N18" s="168"/>
      <c r="O18" s="168"/>
      <c r="P18" s="168"/>
      <c r="Q18" s="286" t="s">
        <v>17</v>
      </c>
      <c r="S18" s="34">
        <v>1</v>
      </c>
      <c r="T18" s="51"/>
      <c r="U18" s="675"/>
      <c r="V18" s="648">
        <v>1</v>
      </c>
      <c r="W18" s="675"/>
      <c r="X18" s="648">
        <v>0</v>
      </c>
      <c r="Y18" s="675"/>
    </row>
    <row r="19" spans="1:25" ht="50.25" hidden="1" customHeight="1">
      <c r="A19" s="108"/>
      <c r="B19" s="859" t="s">
        <v>146</v>
      </c>
      <c r="C19" s="38" t="s">
        <v>207</v>
      </c>
      <c r="D19" s="882">
        <v>4</v>
      </c>
      <c r="E19" s="196"/>
      <c r="F19" s="72"/>
      <c r="G19" s="50"/>
      <c r="H19" s="50"/>
      <c r="I19" s="50"/>
      <c r="J19" s="47" t="s">
        <v>64</v>
      </c>
      <c r="K19" s="212" t="s">
        <v>773</v>
      </c>
      <c r="L19" s="742" t="s">
        <v>128</v>
      </c>
      <c r="M19" s="168"/>
      <c r="N19" s="168"/>
      <c r="O19" s="168"/>
      <c r="P19" s="168"/>
      <c r="Q19" s="329" t="s">
        <v>14</v>
      </c>
      <c r="S19" s="34">
        <v>1</v>
      </c>
      <c r="T19" s="51"/>
      <c r="U19" s="675">
        <v>1</v>
      </c>
      <c r="V19" s="648"/>
      <c r="W19" s="675"/>
      <c r="X19" s="648"/>
      <c r="Y19" s="675"/>
    </row>
    <row r="20" spans="1:25" ht="55.2" hidden="1" customHeight="1">
      <c r="A20" s="108"/>
      <c r="B20" s="859" t="s">
        <v>146</v>
      </c>
      <c r="C20" s="38" t="s">
        <v>207</v>
      </c>
      <c r="D20" s="882">
        <v>3.5</v>
      </c>
      <c r="E20" s="196"/>
      <c r="F20" s="72"/>
      <c r="G20" s="50"/>
      <c r="H20" s="50"/>
      <c r="I20" s="110"/>
      <c r="J20" s="198" t="s">
        <v>64</v>
      </c>
      <c r="K20" s="771">
        <v>4</v>
      </c>
      <c r="M20" s="168"/>
      <c r="N20" s="742" t="s">
        <v>128</v>
      </c>
      <c r="O20" s="168"/>
      <c r="P20" s="168"/>
      <c r="Q20" s="38" t="s">
        <v>8</v>
      </c>
      <c r="S20" s="34">
        <v>1</v>
      </c>
      <c r="T20" s="51"/>
      <c r="U20" s="675">
        <v>0</v>
      </c>
      <c r="V20" s="648"/>
      <c r="W20" s="675">
        <v>1</v>
      </c>
      <c r="X20" s="648"/>
      <c r="Y20" s="675"/>
    </row>
    <row r="21" spans="1:25" ht="59.4" hidden="1" customHeight="1">
      <c r="A21" s="108"/>
      <c r="B21" s="855" t="s">
        <v>146</v>
      </c>
      <c r="C21" s="618" t="s">
        <v>322</v>
      </c>
      <c r="D21" s="883">
        <v>4</v>
      </c>
      <c r="E21" s="195"/>
      <c r="F21" s="615"/>
      <c r="G21" s="64"/>
      <c r="H21" s="233"/>
      <c r="I21" s="275"/>
      <c r="J21" s="197" t="s">
        <v>65</v>
      </c>
      <c r="K21" s="771" t="s">
        <v>721</v>
      </c>
      <c r="L21" s="650"/>
      <c r="M21" s="650" t="s">
        <v>128</v>
      </c>
      <c r="N21" s="212"/>
      <c r="O21" s="212"/>
      <c r="P21" s="772">
        <v>1721</v>
      </c>
      <c r="Q21" s="618" t="s">
        <v>15</v>
      </c>
      <c r="S21" s="34">
        <v>1</v>
      </c>
      <c r="T21" s="51"/>
      <c r="U21" s="675">
        <v>0</v>
      </c>
      <c r="V21" s="648">
        <v>1</v>
      </c>
      <c r="W21" s="675"/>
      <c r="X21" s="648">
        <v>0</v>
      </c>
      <c r="Y21" s="675"/>
    </row>
    <row r="22" spans="1:25" ht="51" customHeight="1">
      <c r="A22" s="108"/>
      <c r="B22" s="44" t="s">
        <v>146</v>
      </c>
      <c r="C22" s="38" t="s">
        <v>540</v>
      </c>
      <c r="D22" s="881" t="s">
        <v>37</v>
      </c>
      <c r="E22" s="50"/>
      <c r="F22" s="72"/>
      <c r="G22" s="50"/>
      <c r="H22" s="50"/>
      <c r="I22" s="50"/>
      <c r="J22" s="47" t="s">
        <v>64</v>
      </c>
      <c r="K22" s="212" t="s">
        <v>37</v>
      </c>
      <c r="L22" s="650"/>
      <c r="M22" s="650" t="s">
        <v>128</v>
      </c>
      <c r="N22" s="168"/>
      <c r="O22" s="168"/>
      <c r="P22" s="168"/>
      <c r="Q22" s="329" t="s">
        <v>11</v>
      </c>
      <c r="S22" s="34">
        <v>1</v>
      </c>
      <c r="T22" s="51"/>
      <c r="U22" s="675"/>
      <c r="V22" s="648">
        <v>1</v>
      </c>
      <c r="W22" s="675"/>
      <c r="X22" s="648"/>
      <c r="Y22" s="675"/>
    </row>
    <row r="23" spans="1:25" ht="75" customHeight="1">
      <c r="A23" s="108"/>
      <c r="B23" s="44" t="s">
        <v>146</v>
      </c>
      <c r="C23" s="618" t="s">
        <v>679</v>
      </c>
      <c r="D23" s="878" t="s">
        <v>37</v>
      </c>
      <c r="E23" s="64"/>
      <c r="F23" s="615"/>
      <c r="G23" s="64"/>
      <c r="H23" s="64"/>
      <c r="I23" s="64"/>
      <c r="J23" s="47" t="s">
        <v>64</v>
      </c>
      <c r="K23" s="212" t="s">
        <v>37</v>
      </c>
      <c r="L23" s="650"/>
      <c r="M23" s="650" t="s">
        <v>128</v>
      </c>
      <c r="N23" s="212"/>
      <c r="O23" s="212"/>
      <c r="P23" s="212"/>
      <c r="Q23" s="286" t="s">
        <v>11</v>
      </c>
      <c r="S23" s="34">
        <v>1</v>
      </c>
      <c r="T23" s="51"/>
      <c r="U23" s="675"/>
      <c r="V23" s="648">
        <v>1</v>
      </c>
      <c r="W23" s="675"/>
      <c r="X23" s="648"/>
      <c r="Y23" s="675"/>
    </row>
    <row r="24" spans="1:25" ht="48" hidden="1" customHeight="1">
      <c r="A24" s="108"/>
      <c r="B24" s="624" t="s">
        <v>165</v>
      </c>
      <c r="C24" s="38" t="s">
        <v>538</v>
      </c>
      <c r="D24" s="881" t="s">
        <v>32</v>
      </c>
      <c r="E24" s="50"/>
      <c r="F24" s="410"/>
      <c r="G24" s="50"/>
      <c r="H24" s="50"/>
      <c r="I24" s="50"/>
      <c r="J24" s="72" t="s">
        <v>599</v>
      </c>
      <c r="K24" s="169" t="s">
        <v>785</v>
      </c>
      <c r="L24" s="168"/>
      <c r="N24" s="742" t="s">
        <v>128</v>
      </c>
      <c r="O24" s="168"/>
      <c r="P24" s="168"/>
      <c r="Q24" s="286" t="s">
        <v>17</v>
      </c>
      <c r="S24" s="34">
        <v>1</v>
      </c>
      <c r="T24" s="51"/>
      <c r="U24" s="675"/>
      <c r="V24" s="648"/>
      <c r="W24" s="675">
        <v>1</v>
      </c>
      <c r="X24" s="648"/>
      <c r="Y24" s="675"/>
    </row>
    <row r="25" spans="1:25" ht="51.75" hidden="1" customHeight="1">
      <c r="A25" s="108"/>
      <c r="B25" s="854" t="s">
        <v>165</v>
      </c>
      <c r="C25" s="38" t="s">
        <v>539</v>
      </c>
      <c r="D25" s="881" t="s">
        <v>30</v>
      </c>
      <c r="E25" s="239"/>
      <c r="F25" s="410"/>
      <c r="G25" s="50"/>
      <c r="H25" s="50"/>
      <c r="I25" s="50"/>
      <c r="J25" s="72" t="s">
        <v>600</v>
      </c>
      <c r="K25" s="169" t="s">
        <v>786</v>
      </c>
      <c r="L25" s="168"/>
      <c r="M25" s="168"/>
      <c r="N25" s="742" t="s">
        <v>128</v>
      </c>
      <c r="O25" s="168"/>
      <c r="P25" s="168"/>
      <c r="Q25" s="286" t="s">
        <v>17</v>
      </c>
      <c r="S25" s="34">
        <v>1</v>
      </c>
      <c r="T25" s="51"/>
      <c r="U25" s="675"/>
      <c r="V25" s="648"/>
      <c r="W25" s="675">
        <v>1</v>
      </c>
      <c r="X25" s="648"/>
      <c r="Y25" s="675"/>
    </row>
    <row r="26" spans="1:25" ht="55.5" hidden="1" customHeight="1">
      <c r="A26" s="108"/>
      <c r="B26" s="854" t="s">
        <v>165</v>
      </c>
      <c r="C26" s="38" t="s">
        <v>210</v>
      </c>
      <c r="D26" s="882">
        <v>4</v>
      </c>
      <c r="E26" s="196"/>
      <c r="F26" s="72"/>
      <c r="G26" s="50"/>
      <c r="H26" s="50"/>
      <c r="I26" s="110"/>
      <c r="J26" s="198" t="s">
        <v>64</v>
      </c>
      <c r="K26" s="771">
        <v>3.02</v>
      </c>
      <c r="L26" s="650" t="s">
        <v>128</v>
      </c>
      <c r="M26" s="168"/>
      <c r="N26" s="168"/>
      <c r="O26" s="168"/>
      <c r="P26" s="168"/>
      <c r="Q26" s="703" t="s">
        <v>8</v>
      </c>
      <c r="S26" s="34">
        <v>1</v>
      </c>
      <c r="T26" s="51"/>
      <c r="U26" s="675">
        <v>1</v>
      </c>
      <c r="V26" s="648"/>
      <c r="W26" s="675"/>
      <c r="X26" s="648"/>
      <c r="Y26" s="675"/>
    </row>
    <row r="27" spans="1:25" ht="50.4" hidden="1" customHeight="1">
      <c r="A27" s="108"/>
      <c r="B27" s="854" t="s">
        <v>165</v>
      </c>
      <c r="C27" s="38" t="s">
        <v>212</v>
      </c>
      <c r="D27" s="884" t="s">
        <v>51</v>
      </c>
      <c r="E27" s="112"/>
      <c r="F27" s="72"/>
      <c r="G27" s="50"/>
      <c r="H27" s="50"/>
      <c r="I27" s="110"/>
      <c r="J27" s="112" t="s">
        <v>51</v>
      </c>
      <c r="K27" s="773" t="s">
        <v>749</v>
      </c>
      <c r="L27" s="168"/>
      <c r="M27" s="650"/>
      <c r="N27" s="742" t="s">
        <v>128</v>
      </c>
      <c r="O27" s="168"/>
      <c r="P27" s="168"/>
      <c r="Q27" s="844" t="s">
        <v>8</v>
      </c>
      <c r="S27" s="34">
        <v>1</v>
      </c>
      <c r="T27" s="51"/>
      <c r="U27" s="675"/>
      <c r="V27" s="648"/>
      <c r="W27" s="675">
        <v>1</v>
      </c>
      <c r="X27" s="648"/>
      <c r="Y27" s="675"/>
    </row>
    <row r="28" spans="1:25" ht="49.8" hidden="1" customHeight="1">
      <c r="A28" s="108"/>
      <c r="B28" s="44" t="s">
        <v>204</v>
      </c>
      <c r="C28" s="38" t="s">
        <v>205</v>
      </c>
      <c r="D28" s="881" t="s">
        <v>50</v>
      </c>
      <c r="E28" s="50"/>
      <c r="F28" s="72"/>
      <c r="G28" s="50"/>
      <c r="H28" s="50"/>
      <c r="I28" s="110"/>
      <c r="J28" s="50" t="s">
        <v>50</v>
      </c>
      <c r="K28" s="203" t="s">
        <v>50</v>
      </c>
      <c r="L28" s="168"/>
      <c r="M28" s="650" t="s">
        <v>128</v>
      </c>
      <c r="N28" s="168"/>
      <c r="O28" s="168"/>
      <c r="P28" s="168"/>
      <c r="Q28" s="844" t="s">
        <v>8</v>
      </c>
      <c r="S28" s="34">
        <v>1</v>
      </c>
      <c r="T28" s="51"/>
      <c r="U28" s="675"/>
      <c r="V28" s="648">
        <v>1</v>
      </c>
      <c r="W28" s="675"/>
      <c r="X28" s="648"/>
      <c r="Y28" s="675"/>
    </row>
    <row r="29" spans="1:25" ht="48" hidden="1" customHeight="1">
      <c r="A29" s="108"/>
      <c r="B29" s="625" t="s">
        <v>206</v>
      </c>
      <c r="C29" s="618" t="s">
        <v>207</v>
      </c>
      <c r="D29" s="883">
        <v>3.5</v>
      </c>
      <c r="E29" s="195"/>
      <c r="F29" s="615"/>
      <c r="G29" s="64"/>
      <c r="H29" s="64"/>
      <c r="I29" s="111"/>
      <c r="J29" s="197" t="s">
        <v>64</v>
      </c>
      <c r="K29" s="771">
        <v>3.5</v>
      </c>
      <c r="L29" s="650"/>
      <c r="M29" s="650" t="s">
        <v>128</v>
      </c>
      <c r="N29" s="212"/>
      <c r="O29" s="212"/>
      <c r="P29" s="212"/>
      <c r="Q29" s="844" t="s">
        <v>8</v>
      </c>
      <c r="S29" s="34">
        <v>1</v>
      </c>
      <c r="T29" s="51"/>
      <c r="U29" s="675"/>
      <c r="V29" s="648">
        <v>1</v>
      </c>
      <c r="W29" s="675"/>
      <c r="X29" s="648"/>
      <c r="Y29" s="675"/>
    </row>
    <row r="30" spans="1:25" ht="51.75" hidden="1" customHeight="1">
      <c r="A30" s="108"/>
      <c r="B30" s="44" t="s">
        <v>208</v>
      </c>
      <c r="C30" s="38" t="s">
        <v>205</v>
      </c>
      <c r="D30" s="884" t="s">
        <v>48</v>
      </c>
      <c r="E30" s="112"/>
      <c r="F30" s="72"/>
      <c r="G30" s="50"/>
      <c r="H30" s="50"/>
      <c r="I30" s="110"/>
      <c r="J30" s="112" t="s">
        <v>51</v>
      </c>
      <c r="K30" s="773" t="s">
        <v>51</v>
      </c>
      <c r="L30" s="738"/>
      <c r="M30" s="168"/>
      <c r="N30" s="650" t="s">
        <v>128</v>
      </c>
      <c r="O30" s="168"/>
      <c r="P30" s="168"/>
      <c r="Q30" s="844" t="s">
        <v>8</v>
      </c>
      <c r="S30" s="34">
        <v>1</v>
      </c>
      <c r="T30" s="51"/>
      <c r="U30" s="675"/>
      <c r="V30" s="648"/>
      <c r="W30" s="675">
        <v>1</v>
      </c>
      <c r="X30" s="648"/>
      <c r="Y30" s="675"/>
    </row>
    <row r="31" spans="1:25" ht="55.8" hidden="1" customHeight="1">
      <c r="A31" s="108"/>
      <c r="B31" s="624" t="s">
        <v>209</v>
      </c>
      <c r="C31" s="38" t="s">
        <v>210</v>
      </c>
      <c r="D31" s="882">
        <v>3.8</v>
      </c>
      <c r="E31" s="196"/>
      <c r="F31" s="72"/>
      <c r="G31" s="50"/>
      <c r="H31" s="50"/>
      <c r="I31" s="110"/>
      <c r="J31" s="198" t="s">
        <v>64</v>
      </c>
      <c r="K31" s="771">
        <v>4.09</v>
      </c>
      <c r="L31" s="650"/>
      <c r="M31" s="168"/>
      <c r="N31" s="650" t="s">
        <v>128</v>
      </c>
      <c r="O31" s="168"/>
      <c r="P31" s="168"/>
      <c r="Q31" s="844" t="s">
        <v>8</v>
      </c>
      <c r="S31" s="34">
        <v>1</v>
      </c>
      <c r="T31" s="51"/>
      <c r="U31" s="675"/>
      <c r="V31" s="648"/>
      <c r="W31" s="675">
        <v>1</v>
      </c>
      <c r="X31" s="648"/>
      <c r="Y31" s="675"/>
    </row>
    <row r="32" spans="1:25" ht="59.4" hidden="1" customHeight="1">
      <c r="A32" s="108"/>
      <c r="B32" s="854" t="s">
        <v>209</v>
      </c>
      <c r="C32" s="618" t="s">
        <v>205</v>
      </c>
      <c r="D32" s="885" t="s">
        <v>48</v>
      </c>
      <c r="E32" s="232"/>
      <c r="F32" s="615"/>
      <c r="G32" s="64"/>
      <c r="H32" s="64"/>
      <c r="I32" s="111"/>
      <c r="J32" s="232" t="s">
        <v>45</v>
      </c>
      <c r="K32" s="760" t="s">
        <v>45</v>
      </c>
      <c r="L32" s="212"/>
      <c r="M32" s="212"/>
      <c r="N32" s="650" t="s">
        <v>128</v>
      </c>
      <c r="O32" s="212"/>
      <c r="P32" s="212"/>
      <c r="Q32" s="844" t="s">
        <v>8</v>
      </c>
      <c r="S32" s="34">
        <v>1</v>
      </c>
      <c r="T32" s="51"/>
      <c r="U32" s="675">
        <v>0</v>
      </c>
      <c r="V32" s="648"/>
      <c r="W32" s="675">
        <v>1</v>
      </c>
      <c r="X32" s="648"/>
      <c r="Y32" s="675"/>
    </row>
    <row r="33" spans="1:26" ht="69" hidden="1" customHeight="1">
      <c r="A33" s="108"/>
      <c r="B33" s="624" t="s">
        <v>211</v>
      </c>
      <c r="C33" s="38" t="s">
        <v>210</v>
      </c>
      <c r="D33" s="882">
        <v>3.8</v>
      </c>
      <c r="E33" s="196"/>
      <c r="F33" s="72"/>
      <c r="G33" s="50"/>
      <c r="H33" s="50"/>
      <c r="I33" s="110"/>
      <c r="J33" s="47" t="s">
        <v>64</v>
      </c>
      <c r="K33" s="212">
        <v>3.67</v>
      </c>
      <c r="L33" s="650" t="s">
        <v>128</v>
      </c>
      <c r="M33" s="168"/>
      <c r="N33" s="168"/>
      <c r="O33" s="168"/>
      <c r="P33" s="168"/>
      <c r="Q33" s="844" t="s">
        <v>8</v>
      </c>
      <c r="S33" s="34">
        <v>1</v>
      </c>
      <c r="T33" s="51"/>
      <c r="U33" s="675">
        <v>1</v>
      </c>
      <c r="V33" s="648"/>
      <c r="W33" s="675"/>
      <c r="X33" s="648"/>
      <c r="Y33" s="675"/>
    </row>
    <row r="34" spans="1:26" ht="54.6" hidden="1" customHeight="1">
      <c r="A34" s="108"/>
      <c r="B34" s="44" t="s">
        <v>211</v>
      </c>
      <c r="C34" s="38" t="s">
        <v>212</v>
      </c>
      <c r="D34" s="884" t="s">
        <v>51</v>
      </c>
      <c r="E34" s="112"/>
      <c r="F34" s="72"/>
      <c r="G34" s="50"/>
      <c r="H34" s="50"/>
      <c r="I34" s="110"/>
      <c r="J34" s="112" t="s">
        <v>637</v>
      </c>
      <c r="K34" s="773" t="s">
        <v>749</v>
      </c>
      <c r="L34" s="168"/>
      <c r="M34" s="168"/>
      <c r="N34" s="650" t="s">
        <v>128</v>
      </c>
      <c r="O34" s="168"/>
      <c r="P34" s="168"/>
      <c r="Q34" s="38" t="s">
        <v>8</v>
      </c>
      <c r="S34" s="34">
        <v>1</v>
      </c>
      <c r="T34" s="51"/>
      <c r="U34" s="675"/>
      <c r="V34" s="648"/>
      <c r="W34" s="675">
        <v>1</v>
      </c>
      <c r="X34" s="648"/>
      <c r="Y34" s="675"/>
    </row>
    <row r="35" spans="1:26" ht="48" hidden="1" customHeight="1">
      <c r="A35" s="67"/>
      <c r="B35" s="44" t="s">
        <v>22</v>
      </c>
      <c r="C35" s="38" t="s">
        <v>205</v>
      </c>
      <c r="D35" s="881" t="s">
        <v>40</v>
      </c>
      <c r="E35" s="50"/>
      <c r="F35" s="72"/>
      <c r="G35" s="50"/>
      <c r="H35" s="50"/>
      <c r="I35" s="110"/>
      <c r="J35" s="47" t="s">
        <v>64</v>
      </c>
      <c r="K35" s="212" t="s">
        <v>51</v>
      </c>
      <c r="L35" s="650"/>
      <c r="M35" s="168"/>
      <c r="N35" s="650" t="s">
        <v>128</v>
      </c>
      <c r="O35" s="168"/>
      <c r="P35" s="168"/>
      <c r="Q35" s="38" t="s">
        <v>8</v>
      </c>
      <c r="S35" s="34">
        <v>1</v>
      </c>
      <c r="T35" s="51"/>
      <c r="U35" s="675"/>
      <c r="V35" s="648"/>
      <c r="W35" s="675">
        <v>1</v>
      </c>
      <c r="X35" s="648"/>
      <c r="Y35" s="675"/>
    </row>
    <row r="36" spans="1:26" ht="51" hidden="1" customHeight="1">
      <c r="A36" s="108"/>
      <c r="B36" s="625" t="s">
        <v>214</v>
      </c>
      <c r="C36" s="618" t="s">
        <v>212</v>
      </c>
      <c r="D36" s="404" t="s">
        <v>51</v>
      </c>
      <c r="E36" s="847"/>
      <c r="F36" s="615"/>
      <c r="G36" s="64"/>
      <c r="H36" s="64"/>
      <c r="I36" s="111"/>
      <c r="J36" s="232" t="s">
        <v>638</v>
      </c>
      <c r="K36" s="760" t="s">
        <v>750</v>
      </c>
      <c r="L36" s="212"/>
      <c r="M36" s="212"/>
      <c r="N36" s="650" t="s">
        <v>128</v>
      </c>
      <c r="O36" s="212"/>
      <c r="P36" s="212"/>
      <c r="Q36" s="844" t="s">
        <v>8</v>
      </c>
      <c r="S36" s="34">
        <v>1</v>
      </c>
      <c r="T36" s="51"/>
      <c r="U36" s="675"/>
      <c r="V36" s="648"/>
      <c r="W36" s="675">
        <v>1</v>
      </c>
      <c r="X36" s="648"/>
      <c r="Y36" s="675"/>
    </row>
    <row r="37" spans="1:26" ht="49.2" hidden="1" customHeight="1">
      <c r="A37" s="108"/>
      <c r="B37" s="625" t="s">
        <v>215</v>
      </c>
      <c r="C37" s="38" t="s">
        <v>212</v>
      </c>
      <c r="D37" s="880" t="s">
        <v>45</v>
      </c>
      <c r="E37" s="72"/>
      <c r="F37" s="72"/>
      <c r="G37" s="50"/>
      <c r="H37" s="50"/>
      <c r="I37" s="110"/>
      <c r="J37" s="112" t="s">
        <v>637</v>
      </c>
      <c r="K37" s="773" t="s">
        <v>637</v>
      </c>
      <c r="L37" s="168"/>
      <c r="M37" s="168"/>
      <c r="N37" s="650" t="s">
        <v>128</v>
      </c>
      <c r="O37" s="168"/>
      <c r="P37" s="168"/>
      <c r="Q37" s="844" t="s">
        <v>8</v>
      </c>
      <c r="S37" s="34">
        <v>1</v>
      </c>
      <c r="T37" s="51"/>
      <c r="U37" s="675"/>
      <c r="V37" s="648"/>
      <c r="W37" s="675">
        <v>1</v>
      </c>
      <c r="X37" s="648"/>
      <c r="Y37" s="675"/>
    </row>
    <row r="38" spans="1:26" ht="54" hidden="1" customHeight="1">
      <c r="A38" s="108"/>
      <c r="B38" s="625" t="s">
        <v>216</v>
      </c>
      <c r="C38" s="618" t="s">
        <v>210</v>
      </c>
      <c r="D38" s="886">
        <v>3.5</v>
      </c>
      <c r="E38" s="197"/>
      <c r="F38" s="615"/>
      <c r="G38" s="64"/>
      <c r="H38" s="64"/>
      <c r="I38" s="111"/>
      <c r="J38" s="47" t="s">
        <v>64</v>
      </c>
      <c r="K38" s="212">
        <v>3.63</v>
      </c>
      <c r="L38" s="650"/>
      <c r="M38" s="212"/>
      <c r="N38" s="650" t="s">
        <v>128</v>
      </c>
      <c r="O38" s="212"/>
      <c r="P38" s="212"/>
      <c r="Q38" s="844" t="s">
        <v>8</v>
      </c>
      <c r="S38" s="34">
        <v>1</v>
      </c>
      <c r="T38" s="51"/>
      <c r="U38" s="675"/>
      <c r="V38" s="648"/>
      <c r="W38" s="675">
        <v>1</v>
      </c>
      <c r="X38" s="648"/>
      <c r="Y38" s="675"/>
    </row>
    <row r="39" spans="1:26" ht="50.25" hidden="1" customHeight="1">
      <c r="A39" s="108"/>
      <c r="B39" s="44" t="s">
        <v>217</v>
      </c>
      <c r="C39" s="38" t="s">
        <v>210</v>
      </c>
      <c r="D39" s="887">
        <v>3.8</v>
      </c>
      <c r="E39" s="198"/>
      <c r="F39" s="72"/>
      <c r="G39" s="50"/>
      <c r="H39" s="50"/>
      <c r="I39" s="110"/>
      <c r="J39" s="47" t="s">
        <v>64</v>
      </c>
      <c r="K39" s="212">
        <v>3.69</v>
      </c>
      <c r="L39" s="650" t="s">
        <v>128</v>
      </c>
      <c r="M39" s="168"/>
      <c r="N39" s="168"/>
      <c r="O39" s="168"/>
      <c r="P39" s="168"/>
      <c r="Q39" s="844" t="s">
        <v>8</v>
      </c>
      <c r="S39" s="34">
        <v>1</v>
      </c>
      <c r="T39" s="51"/>
      <c r="U39" s="675">
        <v>1</v>
      </c>
      <c r="V39" s="648"/>
      <c r="W39" s="675"/>
      <c r="X39" s="648"/>
      <c r="Y39" s="675"/>
    </row>
    <row r="40" spans="1:26" ht="51.75" hidden="1" customHeight="1">
      <c r="A40" s="108"/>
      <c r="B40" s="44" t="s">
        <v>476</v>
      </c>
      <c r="C40" s="38" t="s">
        <v>210</v>
      </c>
      <c r="D40" s="887">
        <v>3.8</v>
      </c>
      <c r="E40" s="198"/>
      <c r="F40" s="72"/>
      <c r="G40" s="50"/>
      <c r="H40" s="50"/>
      <c r="I40" s="110"/>
      <c r="J40" s="47" t="s">
        <v>64</v>
      </c>
      <c r="K40" s="212">
        <v>3.36</v>
      </c>
      <c r="L40" s="650" t="s">
        <v>128</v>
      </c>
      <c r="M40" s="168"/>
      <c r="N40" s="168"/>
      <c r="O40" s="168"/>
      <c r="P40" s="168"/>
      <c r="Q40" s="844" t="s">
        <v>8</v>
      </c>
      <c r="S40" s="34">
        <v>1</v>
      </c>
      <c r="T40" s="51"/>
      <c r="U40" s="675">
        <v>1</v>
      </c>
      <c r="V40" s="648"/>
      <c r="W40" s="675"/>
      <c r="X40" s="648"/>
      <c r="Y40" s="675"/>
    </row>
    <row r="41" spans="1:26" ht="51.75" hidden="1" customHeight="1">
      <c r="A41" s="108"/>
      <c r="B41" s="38" t="s">
        <v>237</v>
      </c>
      <c r="C41" s="38" t="s">
        <v>238</v>
      </c>
      <c r="D41" s="887">
        <v>4</v>
      </c>
      <c r="E41" s="198"/>
      <c r="F41" s="410"/>
      <c r="G41" s="50"/>
      <c r="H41" s="50"/>
      <c r="I41" s="110"/>
      <c r="J41" s="210" t="s">
        <v>783</v>
      </c>
      <c r="K41" s="210" t="s">
        <v>783</v>
      </c>
      <c r="L41" s="650" t="s">
        <v>128</v>
      </c>
      <c r="M41" s="168"/>
      <c r="N41" s="168"/>
      <c r="O41" s="168"/>
      <c r="P41" s="168"/>
      <c r="Q41" s="703" t="s">
        <v>9</v>
      </c>
      <c r="S41" s="34">
        <v>1</v>
      </c>
      <c r="T41" s="51"/>
      <c r="U41" s="675">
        <v>0</v>
      </c>
      <c r="V41" s="648"/>
      <c r="W41" s="675"/>
      <c r="X41" s="648">
        <v>1</v>
      </c>
      <c r="Y41" s="675"/>
    </row>
    <row r="42" spans="1:26" ht="46.2" hidden="1" customHeight="1">
      <c r="A42" s="108"/>
      <c r="B42" s="38" t="s">
        <v>239</v>
      </c>
      <c r="C42" s="38" t="s">
        <v>139</v>
      </c>
      <c r="D42" s="879" t="s">
        <v>30</v>
      </c>
      <c r="E42" s="852"/>
      <c r="F42" s="72"/>
      <c r="G42" s="50"/>
      <c r="H42" s="50"/>
      <c r="I42" s="110"/>
      <c r="J42" s="210" t="s">
        <v>783</v>
      </c>
      <c r="K42" s="210" t="s">
        <v>783</v>
      </c>
      <c r="L42" s="650" t="s">
        <v>128</v>
      </c>
      <c r="M42" s="168"/>
      <c r="N42" s="168"/>
      <c r="O42" s="168"/>
      <c r="P42" s="168"/>
      <c r="Q42" s="844" t="s">
        <v>9</v>
      </c>
      <c r="S42" s="34">
        <v>1</v>
      </c>
      <c r="T42" s="51"/>
      <c r="U42" s="675">
        <v>0</v>
      </c>
      <c r="V42" s="648"/>
      <c r="W42" s="675"/>
      <c r="X42" s="648">
        <v>1</v>
      </c>
      <c r="Y42" s="675"/>
    </row>
    <row r="43" spans="1:26" ht="54" hidden="1" customHeight="1">
      <c r="A43" s="108"/>
      <c r="B43" s="38" t="s">
        <v>287</v>
      </c>
      <c r="C43" s="166" t="s">
        <v>288</v>
      </c>
      <c r="D43" s="880" t="s">
        <v>289</v>
      </c>
      <c r="E43" s="72"/>
      <c r="F43" s="72"/>
      <c r="G43" s="50"/>
      <c r="H43" s="50"/>
      <c r="I43" s="50"/>
      <c r="J43" s="72" t="s">
        <v>623</v>
      </c>
      <c r="K43" s="210" t="s">
        <v>788</v>
      </c>
      <c r="L43" s="650"/>
      <c r="M43" s="168"/>
      <c r="N43" s="650" t="s">
        <v>128</v>
      </c>
      <c r="O43" s="168"/>
      <c r="P43" s="168"/>
      <c r="Q43" s="38" t="s">
        <v>18</v>
      </c>
      <c r="S43" s="34">
        <v>1</v>
      </c>
      <c r="T43" s="51"/>
      <c r="U43" s="675">
        <v>0</v>
      </c>
      <c r="V43" s="648"/>
      <c r="W43" s="675">
        <v>1</v>
      </c>
      <c r="X43" s="648"/>
      <c r="Y43" s="675"/>
    </row>
    <row r="44" spans="1:26" ht="54" hidden="1" customHeight="1">
      <c r="A44" s="108"/>
      <c r="B44" s="44" t="s">
        <v>213</v>
      </c>
      <c r="C44" s="38" t="s">
        <v>210</v>
      </c>
      <c r="D44" s="882">
        <v>3.8</v>
      </c>
      <c r="E44" s="196"/>
      <c r="F44" s="72"/>
      <c r="G44" s="50"/>
      <c r="H44" s="50"/>
      <c r="I44" s="110"/>
      <c r="J44" s="626" t="s">
        <v>623</v>
      </c>
      <c r="K44" s="169">
        <v>4.2699999999999996</v>
      </c>
      <c r="L44" s="650"/>
      <c r="M44" s="168"/>
      <c r="N44" s="742" t="s">
        <v>128</v>
      </c>
      <c r="O44" s="168"/>
      <c r="P44" s="168"/>
      <c r="Q44" s="38" t="s">
        <v>8</v>
      </c>
      <c r="S44" s="34">
        <v>1</v>
      </c>
      <c r="T44" s="51"/>
      <c r="U44" s="675">
        <v>0</v>
      </c>
      <c r="V44" s="648"/>
      <c r="W44" s="675">
        <v>1</v>
      </c>
      <c r="X44" s="648"/>
      <c r="Y44" s="675"/>
    </row>
    <row r="45" spans="1:26" ht="56.4" hidden="1" customHeight="1">
      <c r="A45" s="116"/>
      <c r="B45" s="329" t="s">
        <v>374</v>
      </c>
      <c r="C45" s="38" t="s">
        <v>494</v>
      </c>
      <c r="D45" s="881" t="s">
        <v>495</v>
      </c>
      <c r="E45" s="50"/>
      <c r="F45" s="72"/>
      <c r="G45" s="50"/>
      <c r="H45" s="50"/>
      <c r="I45" s="107"/>
      <c r="J45" s="72" t="s">
        <v>64</v>
      </c>
      <c r="K45" s="210" t="s">
        <v>30</v>
      </c>
      <c r="L45" s="650"/>
      <c r="M45" s="168"/>
      <c r="N45" s="742" t="s">
        <v>128</v>
      </c>
      <c r="O45" s="168"/>
      <c r="P45" s="481">
        <v>75500</v>
      </c>
      <c r="Q45" s="38" t="s">
        <v>5</v>
      </c>
      <c r="S45" s="34">
        <v>1</v>
      </c>
      <c r="T45" s="51"/>
      <c r="U45" s="675">
        <v>0</v>
      </c>
      <c r="V45" s="648"/>
      <c r="W45" s="675">
        <v>1</v>
      </c>
      <c r="X45" s="648"/>
      <c r="Y45" s="675"/>
    </row>
    <row r="46" spans="1:26" ht="56.4" customHeight="1">
      <c r="A46" s="973" t="s">
        <v>921</v>
      </c>
      <c r="B46" s="17" t="s">
        <v>900</v>
      </c>
      <c r="C46" s="186"/>
      <c r="D46" s="888"/>
      <c r="E46" s="283"/>
      <c r="F46" s="861"/>
      <c r="G46" s="283"/>
      <c r="H46" s="283"/>
      <c r="I46" s="972"/>
      <c r="J46" s="861"/>
      <c r="K46" s="757"/>
      <c r="L46" s="796"/>
      <c r="M46" s="870"/>
      <c r="N46" s="791"/>
      <c r="O46" s="870"/>
      <c r="P46" s="751"/>
      <c r="Q46" s="963">
        <v>1</v>
      </c>
      <c r="T46" s="51"/>
      <c r="U46" s="675"/>
      <c r="V46" s="648"/>
      <c r="W46" s="675"/>
      <c r="X46" s="648"/>
      <c r="Y46" s="675"/>
    </row>
    <row r="47" spans="1:26" ht="22.8" customHeight="1">
      <c r="A47" s="270" t="s">
        <v>91</v>
      </c>
      <c r="B47" s="271"/>
      <c r="C47" s="186"/>
      <c r="D47" s="888"/>
      <c r="E47" s="283"/>
      <c r="F47" s="614"/>
      <c r="G47" s="283"/>
      <c r="H47" s="283"/>
      <c r="I47" s="283"/>
      <c r="J47" s="614"/>
      <c r="K47" s="736"/>
      <c r="L47" s="708"/>
      <c r="M47" s="708"/>
      <c r="N47" s="708"/>
      <c r="O47" s="708"/>
      <c r="P47" s="708"/>
      <c r="Q47" s="961">
        <v>1</v>
      </c>
      <c r="T47" s="51">
        <f>SUM(S13:S45)</f>
        <v>33</v>
      </c>
      <c r="U47" s="675"/>
      <c r="V47" s="676"/>
      <c r="W47" s="675"/>
      <c r="X47" s="648"/>
      <c r="Y47" s="675"/>
    </row>
    <row r="48" spans="1:26" ht="30.6" customHeight="1">
      <c r="A48" s="108" t="s">
        <v>121</v>
      </c>
      <c r="B48" s="241"/>
      <c r="C48" s="242"/>
      <c r="D48" s="889"/>
      <c r="E48" s="276"/>
      <c r="F48" s="626"/>
      <c r="G48" s="276"/>
      <c r="H48" s="276"/>
      <c r="I48" s="276"/>
      <c r="J48" s="626"/>
      <c r="K48" s="757"/>
      <c r="L48" s="709"/>
      <c r="M48" s="718"/>
      <c r="N48" s="709"/>
      <c r="O48" s="709"/>
      <c r="P48" s="709"/>
      <c r="Q48" s="960">
        <v>1</v>
      </c>
      <c r="T48" s="68"/>
      <c r="U48" s="677">
        <f>SUM(U49:U57)</f>
        <v>5</v>
      </c>
      <c r="V48" s="677">
        <f t="shared" ref="V48:Y48" si="1">SUM(V49:V57)</f>
        <v>3</v>
      </c>
      <c r="W48" s="677">
        <f t="shared" si="1"/>
        <v>1</v>
      </c>
      <c r="X48" s="677">
        <f t="shared" si="1"/>
        <v>0</v>
      </c>
      <c r="Y48" s="677">
        <f t="shared" si="1"/>
        <v>0</v>
      </c>
      <c r="Z48" s="677">
        <f>SUM(Z49:Z57)</f>
        <v>0</v>
      </c>
    </row>
    <row r="49" spans="1:29" ht="68.400000000000006" hidden="1" customHeight="1">
      <c r="A49" s="59"/>
      <c r="B49" s="625" t="s">
        <v>167</v>
      </c>
      <c r="C49" s="618" t="s">
        <v>570</v>
      </c>
      <c r="D49" s="878" t="s">
        <v>30</v>
      </c>
      <c r="E49" s="64"/>
      <c r="F49" s="411"/>
      <c r="G49" s="64"/>
      <c r="H49" s="64"/>
      <c r="I49" s="64"/>
      <c r="J49" s="615" t="s">
        <v>30</v>
      </c>
      <c r="K49" s="210" t="s">
        <v>30</v>
      </c>
      <c r="L49" s="212"/>
      <c r="M49" s="650" t="s">
        <v>128</v>
      </c>
      <c r="N49" s="212"/>
      <c r="O49" s="212"/>
      <c r="P49" s="212"/>
      <c r="Q49" s="449" t="s">
        <v>17</v>
      </c>
      <c r="S49" s="34">
        <v>1</v>
      </c>
      <c r="U49" s="675">
        <v>0</v>
      </c>
      <c r="V49" s="648">
        <v>1</v>
      </c>
      <c r="W49" s="675"/>
      <c r="X49" s="648"/>
      <c r="Y49" s="675"/>
    </row>
    <row r="50" spans="1:29" ht="78" hidden="1" customHeight="1">
      <c r="A50" s="120"/>
      <c r="B50" s="618" t="s">
        <v>510</v>
      </c>
      <c r="C50" s="171" t="s">
        <v>442</v>
      </c>
      <c r="D50" s="404" t="s">
        <v>53</v>
      </c>
      <c r="E50" s="847"/>
      <c r="F50" s="615"/>
      <c r="G50" s="64"/>
      <c r="H50" s="231"/>
      <c r="I50" s="231"/>
      <c r="J50" s="232" t="s">
        <v>53</v>
      </c>
      <c r="K50" s="760" t="s">
        <v>53</v>
      </c>
      <c r="L50" s="212"/>
      <c r="M50" s="742" t="s">
        <v>128</v>
      </c>
      <c r="N50" s="212"/>
      <c r="O50" s="212"/>
      <c r="P50" s="774">
        <v>14900</v>
      </c>
      <c r="Q50" s="618" t="s">
        <v>14</v>
      </c>
      <c r="S50" s="34">
        <v>1</v>
      </c>
      <c r="T50" s="52"/>
      <c r="U50" s="675">
        <v>0</v>
      </c>
      <c r="V50" s="648">
        <v>1</v>
      </c>
      <c r="W50" s="675"/>
      <c r="X50" s="648"/>
      <c r="Y50" s="675"/>
    </row>
    <row r="51" spans="1:29" ht="108" hidden="1" customHeight="1">
      <c r="A51" s="59"/>
      <c r="B51" s="618" t="s">
        <v>290</v>
      </c>
      <c r="C51" s="17" t="s">
        <v>291</v>
      </c>
      <c r="D51" s="403" t="s">
        <v>580</v>
      </c>
      <c r="E51" s="845"/>
      <c r="F51" s="615"/>
      <c r="G51" s="64"/>
      <c r="H51" s="64"/>
      <c r="I51" s="64"/>
      <c r="J51" s="615" t="s">
        <v>35</v>
      </c>
      <c r="K51" s="210" t="s">
        <v>35</v>
      </c>
      <c r="L51" s="212"/>
      <c r="M51" s="650" t="s">
        <v>128</v>
      </c>
      <c r="N51" s="738"/>
      <c r="O51" s="212"/>
      <c r="P51" s="212"/>
      <c r="Q51" s="38" t="s">
        <v>18</v>
      </c>
      <c r="S51" s="34">
        <v>1</v>
      </c>
      <c r="T51" s="52"/>
      <c r="U51" s="675">
        <v>0</v>
      </c>
      <c r="V51" s="648">
        <v>1</v>
      </c>
      <c r="W51" s="675">
        <v>0</v>
      </c>
      <c r="X51" s="648"/>
      <c r="Y51" s="675"/>
    </row>
    <row r="52" spans="1:29" ht="129" hidden="1" customHeight="1">
      <c r="A52" s="59"/>
      <c r="B52" s="87" t="s">
        <v>722</v>
      </c>
      <c r="C52" s="38" t="s">
        <v>431</v>
      </c>
      <c r="D52" s="890" t="s">
        <v>512</v>
      </c>
      <c r="E52" s="199"/>
      <c r="F52" s="72"/>
      <c r="G52" s="50"/>
      <c r="H52" s="114"/>
      <c r="I52" s="117"/>
      <c r="J52" s="1092" t="s">
        <v>650</v>
      </c>
      <c r="K52" s="775" t="s">
        <v>723</v>
      </c>
      <c r="L52" s="650"/>
      <c r="M52" s="168"/>
      <c r="N52" s="650" t="s">
        <v>128</v>
      </c>
      <c r="O52" s="168"/>
      <c r="P52" s="770">
        <v>120015</v>
      </c>
      <c r="Q52" s="61" t="s">
        <v>15</v>
      </c>
      <c r="S52" s="34">
        <v>1</v>
      </c>
      <c r="T52" s="52"/>
      <c r="U52" s="675">
        <v>0</v>
      </c>
      <c r="V52" s="648"/>
      <c r="W52" s="675">
        <v>1</v>
      </c>
      <c r="X52" s="648"/>
      <c r="Y52" s="675"/>
    </row>
    <row r="53" spans="1:29" ht="135.6" hidden="1" customHeight="1">
      <c r="A53" s="59"/>
      <c r="B53" s="87" t="s">
        <v>722</v>
      </c>
      <c r="C53" s="38" t="s">
        <v>725</v>
      </c>
      <c r="D53" s="887">
        <v>4</v>
      </c>
      <c r="E53" s="198"/>
      <c r="F53" s="72"/>
      <c r="G53" s="50"/>
      <c r="H53" s="114"/>
      <c r="I53" s="75"/>
      <c r="J53" s="1093"/>
      <c r="K53" s="775" t="s">
        <v>724</v>
      </c>
      <c r="L53" s="650" t="s">
        <v>128</v>
      </c>
      <c r="M53" s="168"/>
      <c r="N53" s="168"/>
      <c r="O53" s="168"/>
      <c r="P53" s="168"/>
      <c r="Q53" s="61" t="s">
        <v>15</v>
      </c>
      <c r="S53" s="34">
        <v>1</v>
      </c>
      <c r="T53" s="52"/>
      <c r="U53" s="675">
        <v>1</v>
      </c>
      <c r="V53" s="648"/>
      <c r="W53" s="675"/>
      <c r="X53" s="648"/>
      <c r="Y53" s="675"/>
    </row>
    <row r="54" spans="1:29" ht="131.4" hidden="1" customHeight="1">
      <c r="A54" s="59"/>
      <c r="B54" s="87" t="s">
        <v>722</v>
      </c>
      <c r="C54" s="38" t="s">
        <v>726</v>
      </c>
      <c r="D54" s="887">
        <v>4</v>
      </c>
      <c r="E54" s="198"/>
      <c r="F54" s="72"/>
      <c r="G54" s="50"/>
      <c r="H54" s="114"/>
      <c r="I54" s="75"/>
      <c r="J54" s="1093"/>
      <c r="K54" s="775" t="s">
        <v>727</v>
      </c>
      <c r="L54" s="650" t="s">
        <v>128</v>
      </c>
      <c r="M54" s="168"/>
      <c r="N54" s="168"/>
      <c r="O54" s="168"/>
      <c r="P54" s="168"/>
      <c r="Q54" s="61" t="s">
        <v>15</v>
      </c>
      <c r="S54" s="34">
        <v>1</v>
      </c>
      <c r="T54" s="52"/>
      <c r="U54" s="675">
        <v>1</v>
      </c>
      <c r="V54" s="648"/>
      <c r="W54" s="675"/>
      <c r="X54" s="648"/>
      <c r="Y54" s="675"/>
    </row>
    <row r="55" spans="1:29" ht="141.6" hidden="1" customHeight="1">
      <c r="A55" s="120"/>
      <c r="B55" s="77" t="s">
        <v>722</v>
      </c>
      <c r="C55" s="38" t="s">
        <v>352</v>
      </c>
      <c r="D55" s="881" t="s">
        <v>58</v>
      </c>
      <c r="E55" s="50"/>
      <c r="F55" s="72"/>
      <c r="G55" s="50"/>
      <c r="H55" s="114"/>
      <c r="I55" s="50"/>
      <c r="J55" s="1094"/>
      <c r="K55" s="776" t="s">
        <v>728</v>
      </c>
      <c r="L55" s="650" t="s">
        <v>128</v>
      </c>
      <c r="M55" s="168"/>
      <c r="N55" s="168"/>
      <c r="O55" s="168"/>
      <c r="P55" s="168"/>
      <c r="Q55" s="37" t="s">
        <v>15</v>
      </c>
      <c r="S55" s="34">
        <v>1</v>
      </c>
      <c r="T55" s="52"/>
      <c r="U55" s="675">
        <v>1</v>
      </c>
      <c r="V55" s="648"/>
      <c r="W55" s="675"/>
      <c r="X55" s="648"/>
      <c r="Y55" s="675"/>
    </row>
    <row r="56" spans="1:29" ht="86.4" hidden="1" customHeight="1">
      <c r="A56" s="59"/>
      <c r="B56" s="81" t="s">
        <v>651</v>
      </c>
      <c r="C56" s="38" t="s">
        <v>207</v>
      </c>
      <c r="D56" s="891">
        <v>4</v>
      </c>
      <c r="E56" s="282"/>
      <c r="F56" s="702"/>
      <c r="G56" s="283"/>
      <c r="H56" s="284"/>
      <c r="I56" s="285"/>
      <c r="J56" s="399">
        <v>4</v>
      </c>
      <c r="K56" s="777" t="s">
        <v>729</v>
      </c>
      <c r="L56" s="742" t="s">
        <v>128</v>
      </c>
      <c r="M56" s="742"/>
      <c r="N56" s="168"/>
      <c r="O56" s="168"/>
      <c r="P56" s="770">
        <v>28050</v>
      </c>
      <c r="Q56" s="61" t="s">
        <v>15</v>
      </c>
      <c r="S56" s="34">
        <v>1</v>
      </c>
      <c r="T56" s="52"/>
      <c r="U56" s="675">
        <v>1</v>
      </c>
      <c r="V56" s="648"/>
      <c r="W56" s="675"/>
      <c r="X56" s="648"/>
      <c r="Y56" s="675"/>
    </row>
    <row r="57" spans="1:29" ht="76.8" hidden="1" customHeight="1">
      <c r="A57" s="67"/>
      <c r="B57" s="77" t="s">
        <v>651</v>
      </c>
      <c r="C57" s="317" t="s">
        <v>353</v>
      </c>
      <c r="D57" s="882">
        <v>4</v>
      </c>
      <c r="E57" s="196"/>
      <c r="F57" s="72"/>
      <c r="G57" s="50"/>
      <c r="H57" s="114"/>
      <c r="I57" s="114"/>
      <c r="J57" s="198">
        <v>3.73</v>
      </c>
      <c r="K57" s="778" t="s">
        <v>765</v>
      </c>
      <c r="L57" s="650" t="s">
        <v>128</v>
      </c>
      <c r="M57" s="212"/>
      <c r="N57" s="212"/>
      <c r="O57" s="212"/>
      <c r="P57" s="212"/>
      <c r="Q57" s="37" t="s">
        <v>15</v>
      </c>
      <c r="S57" s="34">
        <v>1</v>
      </c>
      <c r="T57" s="52">
        <f>SUM(S49:S57)</f>
        <v>9</v>
      </c>
      <c r="U57" s="675">
        <v>1</v>
      </c>
      <c r="V57" s="678"/>
      <c r="W57" s="675"/>
      <c r="X57" s="648"/>
      <c r="Y57" s="675"/>
    </row>
    <row r="58" spans="1:29" ht="70.8" customHeight="1">
      <c r="A58" s="973" t="s">
        <v>921</v>
      </c>
      <c r="B58" s="17" t="s">
        <v>899</v>
      </c>
      <c r="C58" s="974"/>
      <c r="D58" s="882"/>
      <c r="E58" s="975"/>
      <c r="F58" s="869"/>
      <c r="G58" s="276"/>
      <c r="H58" s="976"/>
      <c r="I58" s="976"/>
      <c r="J58" s="977"/>
      <c r="K58" s="978"/>
      <c r="L58" s="796"/>
      <c r="M58" s="871"/>
      <c r="N58" s="871"/>
      <c r="O58" s="871"/>
      <c r="P58" s="871"/>
      <c r="Q58" s="979">
        <v>1</v>
      </c>
      <c r="T58" s="52"/>
      <c r="U58" s="675"/>
      <c r="V58" s="678"/>
      <c r="W58" s="675"/>
      <c r="X58" s="648"/>
      <c r="Y58" s="675"/>
    </row>
    <row r="59" spans="1:29" ht="26.25" hidden="1" customHeight="1">
      <c r="A59" s="48" t="s">
        <v>119</v>
      </c>
      <c r="B59" s="243"/>
      <c r="C59" s="148"/>
      <c r="D59" s="889"/>
      <c r="E59" s="276"/>
      <c r="F59" s="626"/>
      <c r="G59" s="276"/>
      <c r="H59" s="276"/>
      <c r="I59" s="276"/>
      <c r="J59" s="626"/>
      <c r="K59" s="757"/>
      <c r="L59" s="708"/>
      <c r="M59" s="708"/>
      <c r="N59" s="708"/>
      <c r="O59" s="708"/>
      <c r="P59" s="708"/>
      <c r="Q59" s="187"/>
      <c r="T59" s="52"/>
      <c r="U59" s="677">
        <f>SUM(U60:U62)</f>
        <v>0</v>
      </c>
      <c r="V59" s="677">
        <f t="shared" ref="V59:Y59" si="2">SUM(V60:V62)</f>
        <v>1</v>
      </c>
      <c r="W59" s="677">
        <f t="shared" si="2"/>
        <v>0</v>
      </c>
      <c r="X59" s="677">
        <f t="shared" si="2"/>
        <v>2</v>
      </c>
      <c r="Y59" s="677">
        <f t="shared" si="2"/>
        <v>0</v>
      </c>
      <c r="Z59" s="677">
        <f>SUM(Z60:Z62)</f>
        <v>0</v>
      </c>
    </row>
    <row r="60" spans="1:29" ht="68.400000000000006" hidden="1" customHeight="1">
      <c r="A60" s="59"/>
      <c r="B60" s="625" t="s">
        <v>168</v>
      </c>
      <c r="C60" s="618" t="s">
        <v>164</v>
      </c>
      <c r="D60" s="878" t="s">
        <v>32</v>
      </c>
      <c r="E60" s="64"/>
      <c r="F60" s="411"/>
      <c r="G60" s="64"/>
      <c r="H60" s="64"/>
      <c r="I60" s="64"/>
      <c r="J60" s="210" t="s">
        <v>65</v>
      </c>
      <c r="K60" s="210" t="s">
        <v>65</v>
      </c>
      <c r="L60" s="650" t="s">
        <v>128</v>
      </c>
      <c r="M60" s="212"/>
      <c r="N60" s="212"/>
      <c r="O60" s="212"/>
      <c r="P60" s="212"/>
      <c r="Q60" s="449" t="s">
        <v>17</v>
      </c>
      <c r="S60" s="34">
        <v>1</v>
      </c>
      <c r="T60" s="52"/>
      <c r="U60" s="675">
        <v>0</v>
      </c>
      <c r="V60" s="648"/>
      <c r="W60" s="675"/>
      <c r="X60" s="648">
        <v>1</v>
      </c>
      <c r="Y60" s="675"/>
    </row>
    <row r="61" spans="1:29" ht="98.4" hidden="1">
      <c r="A61" s="59"/>
      <c r="B61" s="44" t="s">
        <v>240</v>
      </c>
      <c r="C61" s="38" t="s">
        <v>241</v>
      </c>
      <c r="D61" s="880" t="s">
        <v>35</v>
      </c>
      <c r="E61" s="72"/>
      <c r="F61" s="72"/>
      <c r="G61" s="50"/>
      <c r="H61" s="50"/>
      <c r="I61" s="50"/>
      <c r="J61" s="72" t="s">
        <v>35</v>
      </c>
      <c r="K61" s="169" t="s">
        <v>35</v>
      </c>
      <c r="L61" s="168"/>
      <c r="M61" s="650" t="s">
        <v>128</v>
      </c>
      <c r="N61" s="168"/>
      <c r="O61" s="168"/>
      <c r="P61" s="168"/>
      <c r="Q61" s="61" t="s">
        <v>9</v>
      </c>
      <c r="S61" s="34">
        <v>1</v>
      </c>
      <c r="T61" s="52"/>
      <c r="U61" s="675">
        <v>0</v>
      </c>
      <c r="V61" s="648">
        <v>1</v>
      </c>
      <c r="W61" s="675"/>
      <c r="X61" s="648"/>
      <c r="Y61" s="675"/>
    </row>
    <row r="62" spans="1:29" ht="73.8" hidden="1">
      <c r="A62" s="120"/>
      <c r="B62" s="37" t="s">
        <v>257</v>
      </c>
      <c r="C62" s="37" t="s">
        <v>258</v>
      </c>
      <c r="D62" s="887">
        <v>4</v>
      </c>
      <c r="E62" s="198"/>
      <c r="F62" s="72"/>
      <c r="G62" s="72"/>
      <c r="H62" s="72"/>
      <c r="I62" s="72"/>
      <c r="J62" s="615" t="s">
        <v>64</v>
      </c>
      <c r="K62" s="210" t="s">
        <v>840</v>
      </c>
      <c r="L62" s="650" t="s">
        <v>128</v>
      </c>
      <c r="M62" s="738"/>
      <c r="N62" s="169"/>
      <c r="O62" s="169"/>
      <c r="P62" s="169"/>
      <c r="Q62" s="61" t="s">
        <v>9</v>
      </c>
      <c r="S62" s="34">
        <v>1</v>
      </c>
      <c r="T62" s="327">
        <f>SUM(S60:S62)</f>
        <v>3</v>
      </c>
      <c r="U62" s="675">
        <v>0</v>
      </c>
      <c r="V62" s="679"/>
      <c r="W62" s="675"/>
      <c r="X62" s="648">
        <v>1</v>
      </c>
      <c r="Y62" s="675"/>
    </row>
    <row r="63" spans="1:29" ht="29.25" customHeight="1">
      <c r="A63" s="105" t="s">
        <v>114</v>
      </c>
      <c r="B63" s="243"/>
      <c r="C63" s="617"/>
      <c r="D63" s="892"/>
      <c r="E63" s="245"/>
      <c r="F63" s="614"/>
      <c r="G63" s="283"/>
      <c r="H63" s="283"/>
      <c r="I63" s="283"/>
      <c r="J63" s="614"/>
      <c r="K63" s="736"/>
      <c r="L63" s="708"/>
      <c r="M63" s="708"/>
      <c r="N63" s="708"/>
      <c r="O63" s="708"/>
      <c r="P63" s="708"/>
      <c r="Q63" s="961">
        <v>1</v>
      </c>
      <c r="T63" s="68"/>
      <c r="U63" s="677">
        <f>SUM(U64)</f>
        <v>0</v>
      </c>
      <c r="V63" s="677">
        <f t="shared" ref="V63:Z63" si="3">SUM(V64)</f>
        <v>1</v>
      </c>
      <c r="W63" s="677">
        <f t="shared" si="3"/>
        <v>0</v>
      </c>
      <c r="X63" s="677">
        <f t="shared" si="3"/>
        <v>0</v>
      </c>
      <c r="Y63" s="677">
        <f t="shared" si="3"/>
        <v>0</v>
      </c>
      <c r="Z63" s="677">
        <f t="shared" si="3"/>
        <v>0</v>
      </c>
    </row>
    <row r="64" spans="1:29" ht="56.4" customHeight="1">
      <c r="A64" s="120"/>
      <c r="B64" s="246" t="s">
        <v>324</v>
      </c>
      <c r="C64" s="366" t="s">
        <v>541</v>
      </c>
      <c r="D64" s="878" t="s">
        <v>35</v>
      </c>
      <c r="E64" s="201"/>
      <c r="F64" s="210"/>
      <c r="G64" s="201"/>
      <c r="H64" s="201"/>
      <c r="I64" s="201"/>
      <c r="J64" s="201" t="s">
        <v>35</v>
      </c>
      <c r="K64" s="201" t="s">
        <v>35</v>
      </c>
      <c r="L64" s="212"/>
      <c r="M64" s="650" t="s">
        <v>128</v>
      </c>
      <c r="N64" s="212"/>
      <c r="O64" s="212"/>
      <c r="P64" s="212"/>
      <c r="Q64" s="225" t="s">
        <v>11</v>
      </c>
      <c r="S64" s="34">
        <v>1</v>
      </c>
      <c r="T64" s="327">
        <v>1</v>
      </c>
      <c r="U64" s="675"/>
      <c r="V64" s="659">
        <v>1</v>
      </c>
      <c r="W64" s="675"/>
      <c r="X64" s="648"/>
      <c r="Y64" s="675"/>
      <c r="Z64" s="164"/>
      <c r="AA64" s="164"/>
      <c r="AB64" s="164"/>
      <c r="AC64" s="164"/>
    </row>
    <row r="65" spans="1:27" ht="27.75" customHeight="1">
      <c r="A65" s="105" t="s">
        <v>124</v>
      </c>
      <c r="B65" s="244"/>
      <c r="C65" s="61"/>
      <c r="D65" s="893"/>
      <c r="E65" s="849"/>
      <c r="F65" s="614"/>
      <c r="G65" s="614"/>
      <c r="H65" s="614"/>
      <c r="I65" s="614"/>
      <c r="J65" s="619"/>
      <c r="K65" s="708"/>
      <c r="L65" s="708"/>
      <c r="M65" s="779"/>
      <c r="N65" s="708"/>
      <c r="O65" s="708"/>
      <c r="P65" s="708"/>
      <c r="Q65" s="962">
        <v>1</v>
      </c>
      <c r="T65" s="662"/>
      <c r="U65" s="677">
        <f>SUM(U66:U71)</f>
        <v>1</v>
      </c>
      <c r="V65" s="677">
        <f t="shared" ref="V65:Y65" si="4">SUM(V66:V71)</f>
        <v>3</v>
      </c>
      <c r="W65" s="677">
        <f t="shared" si="4"/>
        <v>2</v>
      </c>
      <c r="X65" s="677">
        <f t="shared" si="4"/>
        <v>0</v>
      </c>
      <c r="Y65" s="677">
        <f t="shared" si="4"/>
        <v>0</v>
      </c>
      <c r="Z65" s="677">
        <f>SUM(Z66:Z71)</f>
        <v>0</v>
      </c>
    </row>
    <row r="66" spans="1:27" ht="54.6" hidden="1" customHeight="1">
      <c r="A66" s="59"/>
      <c r="B66" s="618" t="s">
        <v>196</v>
      </c>
      <c r="C66" s="65" t="s">
        <v>513</v>
      </c>
      <c r="D66" s="404" t="s">
        <v>197</v>
      </c>
      <c r="E66" s="847"/>
      <c r="F66" s="615"/>
      <c r="G66" s="615"/>
      <c r="H66" s="615"/>
      <c r="I66" s="615"/>
      <c r="J66" s="615" t="s">
        <v>486</v>
      </c>
      <c r="K66" s="210" t="s">
        <v>197</v>
      </c>
      <c r="L66" s="650"/>
      <c r="M66" s="650" t="s">
        <v>128</v>
      </c>
      <c r="N66" s="212"/>
      <c r="O66" s="212"/>
      <c r="P66" s="212"/>
      <c r="Q66" s="848" t="s">
        <v>6</v>
      </c>
      <c r="S66" s="34">
        <v>1</v>
      </c>
      <c r="T66" s="52"/>
      <c r="U66" s="675">
        <v>0</v>
      </c>
      <c r="V66" s="648">
        <v>1</v>
      </c>
      <c r="W66" s="675"/>
      <c r="X66" s="648"/>
      <c r="Y66" s="675"/>
    </row>
    <row r="67" spans="1:27" ht="61.8" hidden="1" customHeight="1">
      <c r="A67" s="108"/>
      <c r="B67" s="38" t="s">
        <v>198</v>
      </c>
      <c r="C67" s="37" t="s">
        <v>199</v>
      </c>
      <c r="D67" s="880" t="s">
        <v>57</v>
      </c>
      <c r="E67" s="72"/>
      <c r="F67" s="72"/>
      <c r="G67" s="72"/>
      <c r="H67" s="72"/>
      <c r="I67" s="72"/>
      <c r="J67" s="72" t="s">
        <v>66</v>
      </c>
      <c r="K67" s="169" t="s">
        <v>795</v>
      </c>
      <c r="L67" s="168"/>
      <c r="M67" s="738"/>
      <c r="N67" s="742" t="s">
        <v>128</v>
      </c>
      <c r="O67" s="168"/>
      <c r="P67" s="168"/>
      <c r="Q67" s="848" t="s">
        <v>6</v>
      </c>
      <c r="S67" s="34">
        <v>1</v>
      </c>
      <c r="T67" s="52"/>
      <c r="U67" s="675">
        <v>0</v>
      </c>
      <c r="V67" s="648"/>
      <c r="W67" s="675">
        <v>1</v>
      </c>
      <c r="X67" s="648"/>
      <c r="Y67" s="675"/>
    </row>
    <row r="68" spans="1:27" ht="57.6" hidden="1" customHeight="1">
      <c r="A68" s="67"/>
      <c r="B68" s="618" t="s">
        <v>200</v>
      </c>
      <c r="C68" s="65" t="s">
        <v>514</v>
      </c>
      <c r="D68" s="404" t="s">
        <v>201</v>
      </c>
      <c r="E68" s="847"/>
      <c r="F68" s="615"/>
      <c r="G68" s="615"/>
      <c r="H68" s="615"/>
      <c r="I68" s="615"/>
      <c r="J68" s="615" t="s">
        <v>44</v>
      </c>
      <c r="K68" s="210" t="s">
        <v>67</v>
      </c>
      <c r="L68" s="650"/>
      <c r="M68" s="742" t="s">
        <v>128</v>
      </c>
      <c r="O68" s="749">
        <v>1300000</v>
      </c>
      <c r="P68" s="749">
        <v>1300000</v>
      </c>
      <c r="Q68" s="845" t="s">
        <v>6</v>
      </c>
      <c r="S68" s="34">
        <v>1</v>
      </c>
      <c r="T68" s="52"/>
      <c r="U68" s="675"/>
      <c r="V68" s="648">
        <v>1</v>
      </c>
      <c r="W68" s="675">
        <v>0</v>
      </c>
      <c r="X68" s="648"/>
      <c r="Y68" s="675"/>
    </row>
    <row r="69" spans="1:27" ht="50.25" hidden="1" customHeight="1">
      <c r="A69" s="108"/>
      <c r="B69" s="617" t="s">
        <v>219</v>
      </c>
      <c r="C69" s="37" t="s">
        <v>220</v>
      </c>
      <c r="D69" s="894" t="s">
        <v>60</v>
      </c>
      <c r="E69" s="47"/>
      <c r="F69" s="72"/>
      <c r="G69" s="72"/>
      <c r="H69" s="72"/>
      <c r="I69" s="72"/>
      <c r="J69" s="47" t="s">
        <v>64</v>
      </c>
      <c r="K69" s="772" t="s">
        <v>817</v>
      </c>
      <c r="L69" s="650"/>
      <c r="M69" s="780"/>
      <c r="N69" s="742" t="s">
        <v>128</v>
      </c>
      <c r="O69" s="168"/>
      <c r="P69" s="168"/>
      <c r="Q69" s="38" t="s">
        <v>8</v>
      </c>
      <c r="S69" s="34">
        <v>1</v>
      </c>
      <c r="T69" s="52"/>
      <c r="U69" s="675"/>
      <c r="V69" s="648"/>
      <c r="W69" s="675">
        <v>1</v>
      </c>
      <c r="X69" s="648"/>
      <c r="Y69" s="675"/>
    </row>
    <row r="70" spans="1:27" ht="58.8" hidden="1" customHeight="1">
      <c r="A70" s="108"/>
      <c r="B70" s="38" t="s">
        <v>219</v>
      </c>
      <c r="C70" s="618" t="s">
        <v>259</v>
      </c>
      <c r="D70" s="404" t="s">
        <v>77</v>
      </c>
      <c r="E70" s="847"/>
      <c r="F70" s="615"/>
      <c r="G70" s="64"/>
      <c r="H70" s="50"/>
      <c r="I70" s="64"/>
      <c r="J70" s="615" t="s">
        <v>640</v>
      </c>
      <c r="K70" s="210" t="s">
        <v>260</v>
      </c>
      <c r="L70" s="650"/>
      <c r="M70" s="742" t="s">
        <v>128</v>
      </c>
      <c r="N70" s="212"/>
      <c r="O70" s="824" t="s">
        <v>260</v>
      </c>
      <c r="P70" s="212" t="s">
        <v>831</v>
      </c>
      <c r="Q70" s="37" t="s">
        <v>13</v>
      </c>
      <c r="S70" s="34">
        <v>1</v>
      </c>
      <c r="T70" s="52"/>
      <c r="U70" s="675"/>
      <c r="V70" s="648">
        <v>1</v>
      </c>
      <c r="W70" s="675"/>
      <c r="X70" s="648"/>
      <c r="Y70" s="675"/>
    </row>
    <row r="71" spans="1:27" ht="92.4" hidden="1" customHeight="1">
      <c r="A71" s="67"/>
      <c r="B71" s="625" t="s">
        <v>262</v>
      </c>
      <c r="C71" s="38" t="s">
        <v>259</v>
      </c>
      <c r="D71" s="880" t="s">
        <v>263</v>
      </c>
      <c r="E71" s="72"/>
      <c r="F71" s="72"/>
      <c r="G71" s="50"/>
      <c r="H71" s="50"/>
      <c r="I71" s="72"/>
      <c r="J71" s="72" t="s">
        <v>641</v>
      </c>
      <c r="K71" s="169" t="s">
        <v>641</v>
      </c>
      <c r="L71" s="742" t="s">
        <v>128</v>
      </c>
      <c r="M71" s="168"/>
      <c r="N71" s="168"/>
      <c r="O71" s="168" t="s">
        <v>832</v>
      </c>
      <c r="P71" s="825" t="s">
        <v>833</v>
      </c>
      <c r="Q71" s="61" t="s">
        <v>13</v>
      </c>
      <c r="S71" s="34">
        <v>1</v>
      </c>
      <c r="T71" s="327">
        <f>SUM(S66:S71)</f>
        <v>6</v>
      </c>
      <c r="U71" s="675">
        <v>1</v>
      </c>
      <c r="V71" s="679"/>
      <c r="W71" s="675"/>
      <c r="X71" s="648"/>
      <c r="Y71" s="675"/>
    </row>
    <row r="72" spans="1:27" ht="25.5" customHeight="1">
      <c r="A72" s="46" t="s">
        <v>123</v>
      </c>
      <c r="B72" s="1023"/>
      <c r="C72" s="37"/>
      <c r="D72" s="894"/>
      <c r="E72" s="47"/>
      <c r="F72" s="72"/>
      <c r="G72" s="72"/>
      <c r="H72" s="72"/>
      <c r="I72" s="72"/>
      <c r="J72" s="47"/>
      <c r="K72" s="1024"/>
      <c r="L72" s="168"/>
      <c r="M72" s="780"/>
      <c r="N72" s="168"/>
      <c r="O72" s="168"/>
      <c r="P72" s="168"/>
      <c r="Q72" s="1025">
        <v>1</v>
      </c>
      <c r="T72" s="52"/>
      <c r="U72" s="677">
        <f>SUM(U73:U83)</f>
        <v>3</v>
      </c>
      <c r="V72" s="677">
        <f t="shared" ref="V72:Z72" si="5">SUM(V73:V83)</f>
        <v>4</v>
      </c>
      <c r="W72" s="677">
        <f t="shared" si="5"/>
        <v>4</v>
      </c>
      <c r="X72" s="677">
        <f t="shared" si="5"/>
        <v>0</v>
      </c>
      <c r="Y72" s="677">
        <f t="shared" si="5"/>
        <v>0</v>
      </c>
      <c r="Z72" s="677">
        <f t="shared" si="5"/>
        <v>0</v>
      </c>
    </row>
    <row r="73" spans="1:27" ht="56.25" hidden="1" customHeight="1">
      <c r="A73" s="108"/>
      <c r="B73" s="855" t="s">
        <v>578</v>
      </c>
      <c r="C73" s="618" t="s">
        <v>556</v>
      </c>
      <c r="D73" s="403" t="s">
        <v>166</v>
      </c>
      <c r="E73" s="845"/>
      <c r="F73" s="411"/>
      <c r="G73" s="64"/>
      <c r="H73" s="64"/>
      <c r="I73" s="64"/>
      <c r="J73" s="615" t="s">
        <v>601</v>
      </c>
      <c r="K73" s="210" t="s">
        <v>841</v>
      </c>
      <c r="L73" s="650" t="s">
        <v>128</v>
      </c>
      <c r="M73" s="212"/>
      <c r="N73" s="212"/>
      <c r="O73" s="212"/>
      <c r="P73" s="212"/>
      <c r="Q73" s="460" t="s">
        <v>17</v>
      </c>
      <c r="S73" s="34">
        <v>1</v>
      </c>
      <c r="T73" s="52"/>
      <c r="U73" s="675">
        <v>1</v>
      </c>
      <c r="V73" s="648"/>
      <c r="W73" s="675"/>
      <c r="X73" s="648"/>
      <c r="Y73" s="675"/>
      <c r="Z73" s="164"/>
    </row>
    <row r="74" spans="1:27" ht="81.75" hidden="1" customHeight="1">
      <c r="A74" s="207"/>
      <c r="B74" s="859" t="s">
        <v>578</v>
      </c>
      <c r="C74" s="167" t="s">
        <v>484</v>
      </c>
      <c r="D74" s="895" t="s">
        <v>483</v>
      </c>
      <c r="E74" s="394"/>
      <c r="F74" s="410"/>
      <c r="G74" s="393"/>
      <c r="H74" s="393"/>
      <c r="I74" s="393"/>
      <c r="J74" s="398" t="s">
        <v>787</v>
      </c>
      <c r="K74" s="398" t="s">
        <v>790</v>
      </c>
      <c r="L74" s="742" t="s">
        <v>128</v>
      </c>
      <c r="M74" s="781"/>
      <c r="N74" s="393"/>
      <c r="O74" s="393"/>
      <c r="P74" s="393"/>
      <c r="Q74" s="807" t="s">
        <v>17</v>
      </c>
      <c r="S74" s="34">
        <v>1</v>
      </c>
      <c r="T74" s="51"/>
      <c r="U74" s="675">
        <v>1</v>
      </c>
      <c r="V74" s="648"/>
      <c r="W74" s="675"/>
      <c r="X74" s="648"/>
      <c r="Y74" s="675"/>
    </row>
    <row r="75" spans="1:27" ht="75.599999999999994" customHeight="1">
      <c r="A75" s="207"/>
      <c r="B75" s="624" t="s">
        <v>350</v>
      </c>
      <c r="C75" s="618" t="s">
        <v>555</v>
      </c>
      <c r="D75" s="878" t="s">
        <v>43</v>
      </c>
      <c r="E75" s="64"/>
      <c r="F75" s="615"/>
      <c r="G75" s="64"/>
      <c r="H75" s="64"/>
      <c r="I75" s="64"/>
      <c r="J75" s="615" t="s">
        <v>64</v>
      </c>
      <c r="K75" s="210" t="s">
        <v>43</v>
      </c>
      <c r="L75" s="650"/>
      <c r="M75" s="742" t="s">
        <v>128</v>
      </c>
      <c r="N75" s="168"/>
      <c r="O75" s="168"/>
      <c r="P75" s="168"/>
      <c r="Q75" s="286" t="s">
        <v>11</v>
      </c>
      <c r="R75" s="164"/>
      <c r="S75" s="34">
        <v>1</v>
      </c>
      <c r="T75" s="205"/>
      <c r="U75" s="675"/>
      <c r="V75" s="648">
        <v>1</v>
      </c>
      <c r="W75" s="675"/>
      <c r="X75" s="648"/>
      <c r="Y75" s="675"/>
    </row>
    <row r="76" spans="1:27" ht="58.5" customHeight="1">
      <c r="A76" s="207"/>
      <c r="B76" s="854" t="s">
        <v>350</v>
      </c>
      <c r="C76" s="618" t="s">
        <v>349</v>
      </c>
      <c r="D76" s="878" t="s">
        <v>43</v>
      </c>
      <c r="E76" s="64"/>
      <c r="F76" s="615"/>
      <c r="G76" s="64"/>
      <c r="H76" s="64"/>
      <c r="I76" s="64"/>
      <c r="J76" s="615" t="s">
        <v>64</v>
      </c>
      <c r="K76" s="210" t="s">
        <v>43</v>
      </c>
      <c r="L76" s="650"/>
      <c r="M76" s="742" t="s">
        <v>128</v>
      </c>
      <c r="N76" s="212"/>
      <c r="O76" s="212"/>
      <c r="P76" s="212"/>
      <c r="Q76" s="329" t="s">
        <v>11</v>
      </c>
      <c r="R76" s="164"/>
      <c r="S76" s="34">
        <v>1</v>
      </c>
      <c r="T76" s="205"/>
      <c r="U76" s="675"/>
      <c r="V76" s="648">
        <v>1</v>
      </c>
      <c r="W76" s="675"/>
      <c r="X76" s="648"/>
      <c r="Y76" s="675"/>
    </row>
    <row r="77" spans="1:27" ht="53.4" hidden="1" customHeight="1">
      <c r="A77" s="108"/>
      <c r="B77" s="625" t="s">
        <v>348</v>
      </c>
      <c r="C77" s="65" t="s">
        <v>425</v>
      </c>
      <c r="D77" s="404" t="s">
        <v>30</v>
      </c>
      <c r="E77" s="847"/>
      <c r="F77" s="615"/>
      <c r="G77" s="64"/>
      <c r="H77" s="64"/>
      <c r="I77" s="64"/>
      <c r="J77" s="615" t="s">
        <v>35</v>
      </c>
      <c r="K77" s="210" t="s">
        <v>35</v>
      </c>
      <c r="L77" s="212"/>
      <c r="M77" s="212"/>
      <c r="N77" s="650" t="s">
        <v>128</v>
      </c>
      <c r="O77" s="212"/>
      <c r="P77" s="212"/>
      <c r="Q77" s="17" t="s">
        <v>4</v>
      </c>
      <c r="R77" s="164"/>
      <c r="T77" s="205"/>
      <c r="U77" s="675">
        <v>0</v>
      </c>
      <c r="V77" s="648"/>
      <c r="W77" s="675">
        <v>1</v>
      </c>
      <c r="X77" s="648"/>
      <c r="Y77" s="675"/>
    </row>
    <row r="78" spans="1:27" ht="58.8" hidden="1" customHeight="1">
      <c r="A78" s="207"/>
      <c r="B78" s="200" t="s">
        <v>434</v>
      </c>
      <c r="C78" s="167" t="s">
        <v>435</v>
      </c>
      <c r="D78" s="404" t="s">
        <v>436</v>
      </c>
      <c r="E78" s="210"/>
      <c r="F78" s="169"/>
      <c r="G78" s="169"/>
      <c r="H78" s="169"/>
      <c r="I78" s="169"/>
      <c r="J78" s="210" t="s">
        <v>624</v>
      </c>
      <c r="K78" s="169" t="s">
        <v>798</v>
      </c>
      <c r="L78" s="738"/>
      <c r="M78" s="780"/>
      <c r="N78" s="650" t="s">
        <v>128</v>
      </c>
      <c r="O78" s="168"/>
      <c r="P78" s="168"/>
      <c r="Q78" s="209" t="s">
        <v>9</v>
      </c>
      <c r="T78" s="52"/>
      <c r="U78" s="675">
        <v>0</v>
      </c>
      <c r="V78" s="648"/>
      <c r="W78" s="675">
        <v>1</v>
      </c>
      <c r="X78" s="648"/>
      <c r="Y78" s="675"/>
    </row>
    <row r="79" spans="1:27" ht="75" hidden="1" customHeight="1">
      <c r="A79" s="59"/>
      <c r="B79" s="625" t="s">
        <v>21</v>
      </c>
      <c r="C79" s="618" t="s">
        <v>218</v>
      </c>
      <c r="D79" s="404" t="s">
        <v>59</v>
      </c>
      <c r="E79" s="847"/>
      <c r="F79" s="615"/>
      <c r="G79" s="64"/>
      <c r="H79" s="64"/>
      <c r="I79" s="64"/>
      <c r="J79" s="615" t="s">
        <v>64</v>
      </c>
      <c r="K79" s="782" t="s">
        <v>818</v>
      </c>
      <c r="L79" s="650"/>
      <c r="M79" s="212"/>
      <c r="N79" s="650" t="s">
        <v>128</v>
      </c>
      <c r="O79" s="212"/>
      <c r="P79" s="212"/>
      <c r="Q79" s="622" t="s">
        <v>8</v>
      </c>
      <c r="S79" s="34">
        <v>1</v>
      </c>
      <c r="T79" s="52"/>
      <c r="U79" s="675"/>
      <c r="V79" s="648"/>
      <c r="W79" s="675">
        <v>1</v>
      </c>
      <c r="X79" s="648"/>
      <c r="Y79" s="675"/>
    </row>
    <row r="80" spans="1:27" ht="85.2" hidden="1" customHeight="1">
      <c r="A80" s="207"/>
      <c r="B80" s="366" t="s">
        <v>480</v>
      </c>
      <c r="C80" s="211" t="s">
        <v>481</v>
      </c>
      <c r="D80" s="404" t="s">
        <v>76</v>
      </c>
      <c r="E80" s="210"/>
      <c r="F80" s="210"/>
      <c r="G80" s="210"/>
      <c r="H80" s="210"/>
      <c r="I80" s="210"/>
      <c r="J80" s="210" t="s">
        <v>76</v>
      </c>
      <c r="K80" s="169" t="s">
        <v>799</v>
      </c>
      <c r="L80" s="783"/>
      <c r="M80" s="650"/>
      <c r="N80" s="650" t="s">
        <v>128</v>
      </c>
      <c r="O80" s="212"/>
      <c r="P80" s="212"/>
      <c r="Q80" s="225" t="s">
        <v>9</v>
      </c>
      <c r="T80" s="54"/>
      <c r="U80" s="675">
        <v>0</v>
      </c>
      <c r="V80" s="680"/>
      <c r="W80" s="675">
        <v>1</v>
      </c>
      <c r="X80" s="648"/>
      <c r="Y80" s="675"/>
      <c r="Z80" s="164"/>
      <c r="AA80" s="164"/>
    </row>
    <row r="81" spans="1:27" ht="57.6" hidden="1" customHeight="1">
      <c r="A81" s="108"/>
      <c r="B81" s="366" t="s">
        <v>593</v>
      </c>
      <c r="C81" s="366" t="s">
        <v>443</v>
      </c>
      <c r="D81" s="878" t="s">
        <v>426</v>
      </c>
      <c r="E81" s="201"/>
      <c r="F81" s="210"/>
      <c r="G81" s="201"/>
      <c r="H81" s="201"/>
      <c r="I81" s="201"/>
      <c r="J81" s="210" t="s">
        <v>654</v>
      </c>
      <c r="K81" s="210" t="s">
        <v>654</v>
      </c>
      <c r="L81" s="783"/>
      <c r="M81" s="732" t="s">
        <v>128</v>
      </c>
      <c r="O81" s="212"/>
      <c r="P81" s="212"/>
      <c r="Q81" s="900" t="s">
        <v>14</v>
      </c>
      <c r="R81" s="164"/>
      <c r="S81" s="164"/>
      <c r="T81" s="353"/>
      <c r="U81" s="675">
        <v>0</v>
      </c>
      <c r="V81" s="675">
        <v>1</v>
      </c>
      <c r="X81" s="648"/>
      <c r="Y81" s="675"/>
      <c r="Z81" s="164"/>
      <c r="AA81" s="164"/>
    </row>
    <row r="82" spans="1:27" ht="66" hidden="1" customHeight="1">
      <c r="A82" s="59"/>
      <c r="B82" s="200" t="s">
        <v>444</v>
      </c>
      <c r="C82" s="167" t="s">
        <v>445</v>
      </c>
      <c r="D82" s="880" t="s">
        <v>446</v>
      </c>
      <c r="E82" s="169"/>
      <c r="F82" s="169"/>
      <c r="G82" s="169"/>
      <c r="H82" s="169"/>
      <c r="I82" s="169"/>
      <c r="J82" s="169" t="s">
        <v>446</v>
      </c>
      <c r="K82" s="169" t="s">
        <v>446</v>
      </c>
      <c r="L82" s="738"/>
      <c r="M82" s="732" t="s">
        <v>128</v>
      </c>
      <c r="N82" s="168"/>
      <c r="O82" s="168"/>
      <c r="P82" s="168"/>
      <c r="Q82" s="900" t="s">
        <v>14</v>
      </c>
      <c r="T82" s="55"/>
      <c r="U82" s="675">
        <v>0</v>
      </c>
      <c r="V82" s="648">
        <v>1</v>
      </c>
      <c r="W82" s="675"/>
      <c r="X82" s="648"/>
      <c r="Y82" s="675"/>
    </row>
    <row r="83" spans="1:27" ht="55.8" hidden="1" customHeight="1">
      <c r="A83" s="120"/>
      <c r="B83" s="44" t="s">
        <v>300</v>
      </c>
      <c r="C83" s="106" t="s">
        <v>301</v>
      </c>
      <c r="D83" s="894" t="s">
        <v>302</v>
      </c>
      <c r="E83" s="47"/>
      <c r="F83" s="47"/>
      <c r="G83" s="47"/>
      <c r="H83" s="47"/>
      <c r="I83" s="47"/>
      <c r="J83" s="47" t="s">
        <v>64</v>
      </c>
      <c r="K83" s="212" t="s">
        <v>804</v>
      </c>
      <c r="L83" s="650" t="s">
        <v>128</v>
      </c>
      <c r="M83" s="784"/>
      <c r="N83" s="168"/>
      <c r="O83" s="168"/>
      <c r="P83" s="168"/>
      <c r="Q83" s="44" t="s">
        <v>18</v>
      </c>
      <c r="S83" s="34">
        <v>1</v>
      </c>
      <c r="T83" s="39">
        <f>SUM(S73:S83)</f>
        <v>6</v>
      </c>
      <c r="U83" s="675">
        <v>1</v>
      </c>
      <c r="V83" s="659"/>
      <c r="W83" s="675"/>
      <c r="X83" s="648"/>
      <c r="Y83" s="675"/>
    </row>
    <row r="84" spans="1:27" ht="27" customHeight="1">
      <c r="A84" s="188" t="s">
        <v>92</v>
      </c>
      <c r="B84" s="189"/>
      <c r="C84" s="190"/>
      <c r="D84" s="893"/>
      <c r="E84" s="849"/>
      <c r="F84" s="614"/>
      <c r="G84" s="614"/>
      <c r="H84" s="614"/>
      <c r="I84" s="614"/>
      <c r="J84" s="619"/>
      <c r="K84" s="708"/>
      <c r="L84" s="708"/>
      <c r="M84" s="779"/>
      <c r="N84" s="708"/>
      <c r="O84" s="708"/>
      <c r="P84" s="708"/>
      <c r="Q84" s="963">
        <v>1</v>
      </c>
      <c r="T84" s="68"/>
      <c r="U84" s="677">
        <f>SUM(U86:U130)</f>
        <v>3</v>
      </c>
      <c r="V84" s="677">
        <f t="shared" ref="V84:X84" si="6">SUM(V86:V130)</f>
        <v>28</v>
      </c>
      <c r="W84" s="677">
        <f t="shared" si="6"/>
        <v>6</v>
      </c>
      <c r="X84" s="677">
        <f t="shared" si="6"/>
        <v>4</v>
      </c>
      <c r="Y84" s="677">
        <v>1</v>
      </c>
      <c r="Z84" s="677">
        <v>0</v>
      </c>
    </row>
    <row r="85" spans="1:27" ht="25.5" customHeight="1">
      <c r="A85" s="7" t="s">
        <v>113</v>
      </c>
      <c r="B85" s="3"/>
      <c r="C85" s="1021"/>
      <c r="D85" s="902"/>
      <c r="E85" s="868"/>
      <c r="F85" s="862"/>
      <c r="G85" s="862"/>
      <c r="H85" s="862"/>
      <c r="I85" s="862"/>
      <c r="J85" s="424"/>
      <c r="K85" s="709"/>
      <c r="L85" s="709"/>
      <c r="M85" s="785"/>
      <c r="N85" s="709"/>
      <c r="O85" s="709"/>
      <c r="P85" s="709"/>
      <c r="Q85" s="1022">
        <v>1</v>
      </c>
      <c r="T85" s="58"/>
      <c r="U85" s="675"/>
      <c r="V85" s="648"/>
      <c r="W85" s="675"/>
      <c r="X85" s="648"/>
      <c r="Y85" s="675"/>
    </row>
    <row r="86" spans="1:27" ht="52.5" customHeight="1">
      <c r="A86" s="121"/>
      <c r="B86" s="158" t="s">
        <v>334</v>
      </c>
      <c r="C86" s="65" t="s">
        <v>389</v>
      </c>
      <c r="D86" s="902" t="s">
        <v>151</v>
      </c>
      <c r="E86" s="850"/>
      <c r="F86" s="615"/>
      <c r="G86" s="615"/>
      <c r="H86" s="615"/>
      <c r="I86" s="615"/>
      <c r="J86" s="620" t="s">
        <v>64</v>
      </c>
      <c r="K86" s="212" t="s">
        <v>151</v>
      </c>
      <c r="L86" s="650"/>
      <c r="M86" s="737" t="s">
        <v>128</v>
      </c>
      <c r="N86" s="212"/>
      <c r="O86" s="212"/>
      <c r="P86" s="212"/>
      <c r="Q86" s="65" t="s">
        <v>11</v>
      </c>
      <c r="S86" s="34">
        <v>1</v>
      </c>
      <c r="U86" s="675"/>
      <c r="V86" s="675">
        <v>1</v>
      </c>
      <c r="W86" s="675"/>
      <c r="X86" s="648"/>
      <c r="Y86" s="675"/>
    </row>
    <row r="87" spans="1:27" ht="58.2" customHeight="1">
      <c r="A87" s="121"/>
      <c r="B87" s="859" t="s">
        <v>334</v>
      </c>
      <c r="C87" s="65" t="s">
        <v>390</v>
      </c>
      <c r="D87" s="902" t="s">
        <v>329</v>
      </c>
      <c r="E87" s="850"/>
      <c r="F87" s="615"/>
      <c r="G87" s="615"/>
      <c r="H87" s="615"/>
      <c r="I87" s="615"/>
      <c r="J87" s="47" t="s">
        <v>64</v>
      </c>
      <c r="K87" s="212" t="s">
        <v>329</v>
      </c>
      <c r="L87" s="650"/>
      <c r="M87" s="732" t="s">
        <v>128</v>
      </c>
      <c r="N87" s="212"/>
      <c r="O87" s="212"/>
      <c r="P87" s="212"/>
      <c r="Q87" s="36" t="s">
        <v>11</v>
      </c>
      <c r="R87" s="215"/>
      <c r="S87" s="34">
        <v>1</v>
      </c>
      <c r="T87" s="218"/>
      <c r="U87" s="681"/>
      <c r="V87" s="675">
        <v>1</v>
      </c>
      <c r="W87" s="675"/>
      <c r="X87" s="648"/>
      <c r="Y87" s="675"/>
    </row>
    <row r="88" spans="1:27" ht="91.2" hidden="1" customHeight="1">
      <c r="A88" s="121"/>
      <c r="B88" s="44" t="s">
        <v>303</v>
      </c>
      <c r="C88" s="44" t="s">
        <v>304</v>
      </c>
      <c r="D88" s="894" t="s">
        <v>305</v>
      </c>
      <c r="E88" s="47"/>
      <c r="F88" s="47"/>
      <c r="G88" s="47"/>
      <c r="H88" s="172"/>
      <c r="I88" s="508"/>
      <c r="J88" s="47" t="s">
        <v>628</v>
      </c>
      <c r="K88" s="826" t="s">
        <v>789</v>
      </c>
      <c r="L88" s="650"/>
      <c r="M88" s="742" t="s">
        <v>128</v>
      </c>
      <c r="N88" s="738"/>
      <c r="O88" s="168"/>
      <c r="P88" s="786">
        <v>6695</v>
      </c>
      <c r="Q88" s="44" t="s">
        <v>18</v>
      </c>
      <c r="S88" s="34">
        <v>1</v>
      </c>
      <c r="T88" s="53"/>
      <c r="U88" s="675"/>
      <c r="V88" s="675">
        <v>1</v>
      </c>
      <c r="W88" s="675"/>
      <c r="X88" s="648"/>
      <c r="Y88" s="675"/>
    </row>
    <row r="89" spans="1:27" ht="54.6" hidden="1" customHeight="1">
      <c r="A89" s="59"/>
      <c r="B89" s="204" t="s">
        <v>858</v>
      </c>
      <c r="C89" s="211" t="s">
        <v>130</v>
      </c>
      <c r="D89" s="894"/>
      <c r="E89" s="448"/>
      <c r="F89" s="448"/>
      <c r="G89" s="448"/>
      <c r="H89" s="448"/>
      <c r="I89" s="897"/>
      <c r="J89" s="896"/>
      <c r="K89" s="787"/>
      <c r="L89" s="212"/>
      <c r="M89" s="651"/>
      <c r="N89" s="212"/>
      <c r="O89" s="212"/>
      <c r="P89" s="212"/>
      <c r="Q89" s="61" t="s">
        <v>12</v>
      </c>
      <c r="T89" s="53"/>
      <c r="U89" s="675"/>
      <c r="V89" s="648"/>
      <c r="W89" s="675"/>
      <c r="X89" s="648"/>
      <c r="Y89" s="675">
        <v>1</v>
      </c>
      <c r="Z89" s="34">
        <v>0</v>
      </c>
    </row>
    <row r="90" spans="1:27" ht="51" hidden="1" customHeight="1">
      <c r="A90" s="121"/>
      <c r="B90" s="77" t="s">
        <v>202</v>
      </c>
      <c r="C90" s="829" t="s">
        <v>186</v>
      </c>
      <c r="D90" s="894" t="s">
        <v>135</v>
      </c>
      <c r="E90" s="47"/>
      <c r="F90" s="72"/>
      <c r="G90" s="72"/>
      <c r="H90" s="72"/>
      <c r="I90" s="72"/>
      <c r="J90" s="47" t="s">
        <v>64</v>
      </c>
      <c r="K90" s="168" t="s">
        <v>135</v>
      </c>
      <c r="L90" s="650"/>
      <c r="M90" s="650" t="s">
        <v>128</v>
      </c>
      <c r="N90" s="168"/>
      <c r="O90" s="168"/>
      <c r="P90" s="168"/>
      <c r="Q90" s="617" t="s">
        <v>4</v>
      </c>
      <c r="S90" s="34">
        <v>1</v>
      </c>
      <c r="T90" s="53"/>
      <c r="U90" s="675"/>
      <c r="V90" s="648">
        <v>1</v>
      </c>
      <c r="W90" s="675"/>
      <c r="X90" s="648"/>
      <c r="Y90" s="675"/>
    </row>
    <row r="91" spans="1:27" ht="47.4" hidden="1" customHeight="1">
      <c r="A91" s="59"/>
      <c r="B91" s="717" t="s">
        <v>138</v>
      </c>
      <c r="C91" s="61" t="s">
        <v>139</v>
      </c>
      <c r="D91" s="904" t="s">
        <v>140</v>
      </c>
      <c r="E91" s="44"/>
      <c r="F91" s="72"/>
      <c r="G91" s="72"/>
      <c r="H91" s="72"/>
      <c r="I91" s="90"/>
      <c r="J91" s="827" t="s">
        <v>715</v>
      </c>
      <c r="K91" s="168" t="s">
        <v>715</v>
      </c>
      <c r="L91" s="168"/>
      <c r="M91" s="650"/>
      <c r="N91" s="650" t="s">
        <v>128</v>
      </c>
      <c r="O91" s="168"/>
      <c r="P91" s="786">
        <v>35000</v>
      </c>
      <c r="Q91" s="61" t="s">
        <v>12</v>
      </c>
      <c r="T91" s="53"/>
      <c r="U91" s="675"/>
      <c r="V91" s="648"/>
      <c r="W91" s="675">
        <v>1</v>
      </c>
      <c r="X91" s="648"/>
      <c r="Y91" s="675"/>
    </row>
    <row r="92" spans="1:27" ht="52.8" hidden="1" customHeight="1">
      <c r="A92" s="59"/>
      <c r="B92" s="44" t="s">
        <v>138</v>
      </c>
      <c r="C92" s="37" t="s">
        <v>139</v>
      </c>
      <c r="D92" s="904" t="s">
        <v>140</v>
      </c>
      <c r="E92" s="853"/>
      <c r="F92" s="72"/>
      <c r="G92" s="72"/>
      <c r="H92" s="72"/>
      <c r="I92" s="90"/>
      <c r="J92" s="828" t="s">
        <v>716</v>
      </c>
      <c r="K92" s="788" t="s">
        <v>716</v>
      </c>
      <c r="L92" s="168"/>
      <c r="M92" s="650"/>
      <c r="N92" s="650" t="s">
        <v>128</v>
      </c>
      <c r="O92" s="168"/>
      <c r="P92" s="168"/>
      <c r="Q92" s="37" t="s">
        <v>12</v>
      </c>
      <c r="T92" s="53"/>
      <c r="U92" s="675"/>
      <c r="V92" s="648"/>
      <c r="W92" s="675">
        <v>1</v>
      </c>
      <c r="X92" s="648"/>
      <c r="Y92" s="675"/>
    </row>
    <row r="93" spans="1:27" ht="52.5" hidden="1" customHeight="1">
      <c r="A93" s="115"/>
      <c r="B93" s="625" t="s">
        <v>147</v>
      </c>
      <c r="C93" s="65" t="s">
        <v>148</v>
      </c>
      <c r="D93" s="894" t="s">
        <v>68</v>
      </c>
      <c r="E93" s="47"/>
      <c r="F93" s="72"/>
      <c r="G93" s="72"/>
      <c r="H93" s="72"/>
      <c r="I93" s="72"/>
      <c r="J93" s="47" t="s">
        <v>64</v>
      </c>
      <c r="K93" s="212" t="s">
        <v>733</v>
      </c>
      <c r="L93" s="650"/>
      <c r="M93" s="780"/>
      <c r="N93" s="650" t="s">
        <v>128</v>
      </c>
      <c r="O93" s="168"/>
      <c r="P93" s="168"/>
      <c r="Q93" s="38" t="s">
        <v>16</v>
      </c>
      <c r="S93" s="34">
        <v>1</v>
      </c>
      <c r="T93" s="53"/>
      <c r="U93" s="675"/>
      <c r="V93" s="648"/>
      <c r="W93" s="675">
        <v>1</v>
      </c>
      <c r="X93" s="648"/>
      <c r="Y93" s="675"/>
    </row>
    <row r="94" spans="1:27" ht="52.5" hidden="1" customHeight="1">
      <c r="A94" s="115"/>
      <c r="B94" s="38" t="s">
        <v>202</v>
      </c>
      <c r="C94" s="37" t="s">
        <v>509</v>
      </c>
      <c r="D94" s="894" t="s">
        <v>56</v>
      </c>
      <c r="E94" s="47"/>
      <c r="F94" s="72"/>
      <c r="G94" s="72"/>
      <c r="H94" s="72"/>
      <c r="I94" s="72"/>
      <c r="J94" s="47" t="s">
        <v>64</v>
      </c>
      <c r="K94" s="212" t="s">
        <v>135</v>
      </c>
      <c r="L94" s="650"/>
      <c r="M94" s="780"/>
      <c r="N94" s="742" t="s">
        <v>128</v>
      </c>
      <c r="O94" s="168"/>
      <c r="P94" s="168"/>
      <c r="Q94" s="618" t="s">
        <v>6</v>
      </c>
      <c r="S94" s="34">
        <v>1</v>
      </c>
      <c r="T94" s="53"/>
      <c r="U94" s="675"/>
      <c r="V94" s="648"/>
      <c r="W94" s="675">
        <v>1</v>
      </c>
      <c r="X94" s="648"/>
      <c r="Y94" s="675"/>
    </row>
    <row r="95" spans="1:27" ht="52.5" hidden="1" customHeight="1">
      <c r="A95" s="115"/>
      <c r="B95" s="848" t="s">
        <v>202</v>
      </c>
      <c r="C95" s="829" t="s">
        <v>265</v>
      </c>
      <c r="D95" s="894" t="s">
        <v>266</v>
      </c>
      <c r="E95" s="47"/>
      <c r="F95" s="72"/>
      <c r="G95" s="72"/>
      <c r="H95" s="72"/>
      <c r="I95" s="90"/>
      <c r="J95" s="47" t="s">
        <v>266</v>
      </c>
      <c r="K95" s="168" t="s">
        <v>775</v>
      </c>
      <c r="L95" s="168"/>
      <c r="M95" s="742" t="s">
        <v>128</v>
      </c>
      <c r="N95" s="168"/>
      <c r="O95" s="168"/>
      <c r="P95" s="168"/>
      <c r="Q95" s="618" t="s">
        <v>13</v>
      </c>
      <c r="T95" s="53"/>
      <c r="U95" s="675"/>
      <c r="V95" s="648">
        <v>1</v>
      </c>
      <c r="W95" s="675"/>
      <c r="X95" s="648"/>
      <c r="Y95" s="675"/>
    </row>
    <row r="96" spans="1:27" ht="49.5" hidden="1" customHeight="1">
      <c r="A96" s="115"/>
      <c r="B96" s="44" t="s">
        <v>448</v>
      </c>
      <c r="C96" s="38" t="s">
        <v>447</v>
      </c>
      <c r="D96" s="905" t="s">
        <v>135</v>
      </c>
      <c r="E96" s="873"/>
      <c r="F96" s="287"/>
      <c r="G96" s="287"/>
      <c r="H96" s="287"/>
      <c r="I96" s="287"/>
      <c r="J96" s="47" t="s">
        <v>56</v>
      </c>
      <c r="K96" s="168" t="s">
        <v>56</v>
      </c>
      <c r="L96" s="732" t="s">
        <v>128</v>
      </c>
      <c r="M96" s="780"/>
      <c r="N96" s="168"/>
      <c r="O96" s="168"/>
      <c r="P96" s="168"/>
      <c r="Q96" s="38" t="s">
        <v>14</v>
      </c>
      <c r="S96" s="34">
        <v>1</v>
      </c>
      <c r="T96" s="53"/>
      <c r="U96" s="675">
        <v>1</v>
      </c>
      <c r="V96" s="648"/>
      <c r="W96" s="675"/>
      <c r="X96" s="648"/>
      <c r="Y96" s="675"/>
    </row>
    <row r="97" spans="1:25" ht="70.8" hidden="1" customHeight="1">
      <c r="A97" s="115"/>
      <c r="B97" s="617" t="s">
        <v>202</v>
      </c>
      <c r="C97" s="37" t="s">
        <v>207</v>
      </c>
      <c r="D97" s="903" t="s">
        <v>38</v>
      </c>
      <c r="E97" s="78"/>
      <c r="F97" s="615"/>
      <c r="G97" s="615"/>
      <c r="H97" s="615"/>
      <c r="I97" s="615"/>
      <c r="J97" s="620" t="s">
        <v>64</v>
      </c>
      <c r="K97" s="212" t="s">
        <v>64</v>
      </c>
      <c r="L97" s="650" t="s">
        <v>128</v>
      </c>
      <c r="M97" s="651"/>
      <c r="N97" s="212"/>
      <c r="O97" s="212"/>
      <c r="P97" s="212"/>
      <c r="Q97" s="618" t="s">
        <v>18</v>
      </c>
      <c r="S97" s="34">
        <v>1</v>
      </c>
      <c r="T97" s="53"/>
      <c r="U97" s="675">
        <v>0</v>
      </c>
      <c r="V97" s="648"/>
      <c r="W97" s="675"/>
      <c r="X97" s="648">
        <v>1</v>
      </c>
      <c r="Y97" s="675"/>
    </row>
    <row r="98" spans="1:25" ht="88.8" hidden="1" customHeight="1">
      <c r="A98" s="115"/>
      <c r="B98" s="844" t="s">
        <v>202</v>
      </c>
      <c r="C98" s="37" t="s">
        <v>834</v>
      </c>
      <c r="D98" s="894" t="s">
        <v>53</v>
      </c>
      <c r="E98" s="47"/>
      <c r="F98" s="72"/>
      <c r="G98" s="72"/>
      <c r="H98" s="75"/>
      <c r="I98" s="72"/>
      <c r="J98" s="47" t="s">
        <v>64</v>
      </c>
      <c r="K98" s="212" t="s">
        <v>730</v>
      </c>
      <c r="L98" s="650"/>
      <c r="M98" s="789" t="s">
        <v>128</v>
      </c>
      <c r="N98" s="168"/>
      <c r="O98" s="168"/>
      <c r="P98" s="168"/>
      <c r="Q98" s="618" t="s">
        <v>15</v>
      </c>
      <c r="S98" s="34">
        <v>1</v>
      </c>
      <c r="T98" s="53"/>
      <c r="U98" s="675"/>
      <c r="V98" s="648">
        <v>1</v>
      </c>
      <c r="W98" s="675"/>
      <c r="X98" s="648"/>
      <c r="Y98" s="675"/>
    </row>
    <row r="99" spans="1:25" ht="45" hidden="1" customHeight="1">
      <c r="A99" s="115"/>
      <c r="B99" s="816" t="s">
        <v>202</v>
      </c>
      <c r="C99" s="301"/>
      <c r="D99" s="884" t="s">
        <v>29</v>
      </c>
      <c r="E99" s="112"/>
      <c r="F99" s="72"/>
      <c r="G99" s="72"/>
      <c r="H99" s="72"/>
      <c r="I99" s="72"/>
      <c r="J99" s="47" t="s">
        <v>40</v>
      </c>
      <c r="K99" s="168" t="s">
        <v>29</v>
      </c>
      <c r="L99" s="168"/>
      <c r="M99" s="742" t="s">
        <v>128</v>
      </c>
      <c r="N99" s="168"/>
      <c r="O99" s="168"/>
      <c r="P99" s="168"/>
      <c r="Q99" s="105" t="s">
        <v>17</v>
      </c>
      <c r="T99" s="53"/>
      <c r="U99" s="675"/>
      <c r="V99" s="648">
        <v>1</v>
      </c>
      <c r="W99" s="675"/>
      <c r="X99" s="648"/>
      <c r="Y99" s="675"/>
    </row>
    <row r="100" spans="1:25" ht="80.400000000000006" hidden="1" customHeight="1">
      <c r="A100" s="115"/>
      <c r="B100" s="833" t="s">
        <v>576</v>
      </c>
      <c r="C100" s="832" t="s">
        <v>475</v>
      </c>
      <c r="D100" s="901" t="s">
        <v>468</v>
      </c>
      <c r="E100" s="424"/>
      <c r="F100" s="489"/>
      <c r="G100" s="820"/>
      <c r="H100" s="820"/>
      <c r="I100" s="820"/>
      <c r="J100" s="820" t="s">
        <v>602</v>
      </c>
      <c r="K100" s="210" t="s">
        <v>602</v>
      </c>
      <c r="L100" s="212"/>
      <c r="M100" s="738"/>
      <c r="N100" s="650" t="s">
        <v>128</v>
      </c>
      <c r="O100" s="212"/>
      <c r="P100" s="212"/>
      <c r="Q100" s="105" t="s">
        <v>17</v>
      </c>
      <c r="T100" s="53"/>
      <c r="U100" s="675">
        <v>0</v>
      </c>
      <c r="V100" s="648">
        <v>0</v>
      </c>
      <c r="W100" s="675">
        <v>1</v>
      </c>
      <c r="X100" s="648"/>
      <c r="Y100" s="675"/>
    </row>
    <row r="101" spans="1:25" ht="80.400000000000006" hidden="1" customHeight="1">
      <c r="A101" s="115"/>
      <c r="B101" s="834" t="s">
        <v>845</v>
      </c>
      <c r="C101" s="832" t="s">
        <v>475</v>
      </c>
      <c r="D101" s="901" t="s">
        <v>468</v>
      </c>
      <c r="E101" s="424"/>
      <c r="F101" s="489"/>
      <c r="G101" s="820"/>
      <c r="H101" s="820"/>
      <c r="I101" s="820"/>
      <c r="J101" s="820"/>
      <c r="K101" s="757"/>
      <c r="L101" s="822"/>
      <c r="M101" s="796"/>
      <c r="N101" s="796"/>
      <c r="O101" s="822"/>
      <c r="P101" s="822"/>
      <c r="Q101" s="105" t="s">
        <v>17</v>
      </c>
      <c r="T101" s="53"/>
      <c r="U101" s="675"/>
      <c r="V101" s="648"/>
      <c r="W101" s="675"/>
      <c r="X101" s="648"/>
      <c r="Y101" s="675"/>
    </row>
    <row r="102" spans="1:25" ht="80.400000000000006" hidden="1" customHeight="1">
      <c r="A102" s="115"/>
      <c r="B102" s="157" t="s">
        <v>844</v>
      </c>
      <c r="C102" s="160" t="s">
        <v>475</v>
      </c>
      <c r="D102" s="902" t="s">
        <v>468</v>
      </c>
      <c r="E102" s="850"/>
      <c r="F102" s="411"/>
      <c r="G102" s="815"/>
      <c r="H102" s="815"/>
      <c r="I102" s="815"/>
      <c r="J102" s="815" t="s">
        <v>602</v>
      </c>
      <c r="K102" s="815" t="s">
        <v>602</v>
      </c>
      <c r="L102" s="830"/>
      <c r="M102" s="741"/>
      <c r="N102" s="650" t="s">
        <v>128</v>
      </c>
      <c r="O102" s="830"/>
      <c r="P102" s="830"/>
      <c r="Q102" s="105" t="s">
        <v>17</v>
      </c>
      <c r="T102" s="53"/>
      <c r="U102" s="675"/>
      <c r="V102" s="648"/>
      <c r="W102" s="675"/>
      <c r="X102" s="648"/>
      <c r="Y102" s="675"/>
    </row>
    <row r="103" spans="1:25" ht="46.8" hidden="1" customHeight="1">
      <c r="A103" s="116"/>
      <c r="B103" s="625" t="s">
        <v>221</v>
      </c>
      <c r="C103" s="65" t="s">
        <v>205</v>
      </c>
      <c r="D103" s="902" t="s">
        <v>48</v>
      </c>
      <c r="E103" s="850"/>
      <c r="F103" s="615"/>
      <c r="G103" s="615"/>
      <c r="H103" s="615"/>
      <c r="I103" s="615"/>
      <c r="J103" s="620" t="s">
        <v>29</v>
      </c>
      <c r="K103" s="212" t="s">
        <v>48</v>
      </c>
      <c r="L103" s="650"/>
      <c r="M103" s="790" t="s">
        <v>128</v>
      </c>
      <c r="N103" s="212"/>
      <c r="O103" s="212"/>
      <c r="P103" s="212"/>
      <c r="Q103" s="618" t="s">
        <v>8</v>
      </c>
      <c r="S103" s="34">
        <v>1</v>
      </c>
      <c r="T103" s="53"/>
      <c r="U103" s="675"/>
      <c r="V103" s="648">
        <v>1</v>
      </c>
      <c r="W103" s="675"/>
      <c r="X103" s="648"/>
      <c r="Y103" s="675"/>
    </row>
    <row r="104" spans="1:25" ht="78" hidden="1" customHeight="1">
      <c r="A104" s="115"/>
      <c r="B104" s="617" t="s">
        <v>293</v>
      </c>
      <c r="C104" s="37" t="s">
        <v>581</v>
      </c>
      <c r="D104" s="880" t="s">
        <v>280</v>
      </c>
      <c r="E104" s="72"/>
      <c r="F104" s="72"/>
      <c r="G104" s="72"/>
      <c r="H104" s="72"/>
      <c r="I104" s="72"/>
      <c r="J104" s="72" t="s">
        <v>64</v>
      </c>
      <c r="K104" s="210" t="s">
        <v>280</v>
      </c>
      <c r="L104" s="650"/>
      <c r="M104" s="789" t="s">
        <v>128</v>
      </c>
      <c r="N104" s="169"/>
      <c r="O104" s="169"/>
      <c r="P104" s="169"/>
      <c r="Q104" s="618" t="s">
        <v>7</v>
      </c>
      <c r="S104" s="34">
        <v>1</v>
      </c>
      <c r="T104" s="53"/>
      <c r="U104" s="675"/>
      <c r="V104" s="648">
        <v>1</v>
      </c>
      <c r="W104" s="675"/>
      <c r="X104" s="648"/>
      <c r="Y104" s="675"/>
    </row>
    <row r="105" spans="1:25" s="164" customFormat="1" ht="54" hidden="1" customHeight="1">
      <c r="A105" s="374"/>
      <c r="B105" s="38" t="s">
        <v>293</v>
      </c>
      <c r="C105" s="167" t="s">
        <v>571</v>
      </c>
      <c r="D105" s="880" t="s">
        <v>38</v>
      </c>
      <c r="E105" s="169"/>
      <c r="F105" s="169"/>
      <c r="G105" s="169"/>
      <c r="H105" s="169"/>
      <c r="I105" s="648"/>
      <c r="J105" s="169">
        <v>3.86</v>
      </c>
      <c r="K105" s="169">
        <v>3.86</v>
      </c>
      <c r="L105" s="169"/>
      <c r="M105" s="650" t="s">
        <v>128</v>
      </c>
      <c r="N105" s="648"/>
      <c r="O105" s="398">
        <v>2749</v>
      </c>
      <c r="P105" s="169"/>
      <c r="Q105" s="366" t="s">
        <v>18</v>
      </c>
      <c r="T105" s="53"/>
      <c r="U105" s="675"/>
      <c r="V105" s="648">
        <v>1</v>
      </c>
      <c r="W105" s="675">
        <v>0</v>
      </c>
      <c r="X105" s="648"/>
      <c r="Y105" s="675"/>
    </row>
    <row r="106" spans="1:25" ht="53.4" hidden="1" customHeight="1">
      <c r="A106" s="115"/>
      <c r="B106" s="848" t="s">
        <v>293</v>
      </c>
      <c r="C106" s="37" t="s">
        <v>375</v>
      </c>
      <c r="D106" s="894" t="s">
        <v>376</v>
      </c>
      <c r="E106" s="47"/>
      <c r="F106" s="72"/>
      <c r="G106" s="72"/>
      <c r="H106" s="72"/>
      <c r="I106" s="90"/>
      <c r="J106" s="47" t="s">
        <v>626</v>
      </c>
      <c r="K106" s="168" t="s">
        <v>781</v>
      </c>
      <c r="L106" s="168"/>
      <c r="M106" s="790" t="s">
        <v>128</v>
      </c>
      <c r="O106" s="168"/>
      <c r="P106" s="481">
        <v>15000</v>
      </c>
      <c r="Q106" s="61" t="s">
        <v>5</v>
      </c>
      <c r="T106" s="53"/>
      <c r="U106" s="675"/>
      <c r="V106" s="648">
        <v>1</v>
      </c>
      <c r="W106" s="675"/>
      <c r="X106" s="648"/>
      <c r="Y106" s="675"/>
    </row>
    <row r="107" spans="1:25" ht="50.4" hidden="1" customHeight="1">
      <c r="A107" s="115"/>
      <c r="B107" s="38" t="s">
        <v>293</v>
      </c>
      <c r="C107" s="37" t="s">
        <v>377</v>
      </c>
      <c r="D107" s="894" t="s">
        <v>376</v>
      </c>
      <c r="E107" s="47"/>
      <c r="F107" s="72"/>
      <c r="G107" s="72"/>
      <c r="H107" s="72"/>
      <c r="I107" s="72"/>
      <c r="J107" s="47" t="s">
        <v>64</v>
      </c>
      <c r="K107" s="212" t="s">
        <v>782</v>
      </c>
      <c r="L107" s="650"/>
      <c r="M107" s="790" t="s">
        <v>128</v>
      </c>
      <c r="N107" s="168"/>
      <c r="O107" s="168"/>
      <c r="P107" s="168"/>
      <c r="Q107" s="61" t="s">
        <v>5</v>
      </c>
      <c r="S107" s="34">
        <v>1</v>
      </c>
      <c r="T107" s="53"/>
      <c r="U107" s="675"/>
      <c r="V107" s="648">
        <v>1</v>
      </c>
      <c r="W107" s="675"/>
      <c r="X107" s="648"/>
      <c r="Y107" s="675"/>
    </row>
    <row r="108" spans="1:25" ht="77.400000000000006" customHeight="1">
      <c r="A108" s="115"/>
      <c r="B108" s="819" t="s">
        <v>356</v>
      </c>
      <c r="C108" s="37" t="s">
        <v>357</v>
      </c>
      <c r="D108" s="881" t="s">
        <v>30</v>
      </c>
      <c r="E108" s="50"/>
      <c r="F108" s="72"/>
      <c r="G108" s="72"/>
      <c r="H108" s="75"/>
      <c r="I108" s="72"/>
      <c r="J108" s="37" t="s">
        <v>655</v>
      </c>
      <c r="K108" s="203" t="s">
        <v>30</v>
      </c>
      <c r="L108" s="650"/>
      <c r="M108" s="790" t="s">
        <v>128</v>
      </c>
      <c r="N108" s="168"/>
      <c r="O108" s="168"/>
      <c r="P108" s="168"/>
      <c r="Q108" s="816" t="s">
        <v>11</v>
      </c>
      <c r="S108" s="34">
        <v>1</v>
      </c>
      <c r="T108" s="53"/>
      <c r="U108" s="675"/>
      <c r="V108" s="648">
        <v>1</v>
      </c>
      <c r="W108" s="675"/>
      <c r="X108" s="648"/>
      <c r="Y108" s="675"/>
    </row>
    <row r="109" spans="1:25" ht="75" customHeight="1">
      <c r="A109" s="115"/>
      <c r="B109" s="854" t="s">
        <v>356</v>
      </c>
      <c r="C109" s="37" t="s">
        <v>325</v>
      </c>
      <c r="D109" s="881" t="s">
        <v>30</v>
      </c>
      <c r="E109" s="50"/>
      <c r="F109" s="72"/>
      <c r="G109" s="72"/>
      <c r="H109" s="75"/>
      <c r="I109" s="72"/>
      <c r="J109" s="37" t="s">
        <v>655</v>
      </c>
      <c r="K109" s="203" t="s">
        <v>30</v>
      </c>
      <c r="L109" s="742"/>
      <c r="M109" s="790" t="s">
        <v>128</v>
      </c>
      <c r="N109" s="168"/>
      <c r="O109" s="168"/>
      <c r="P109" s="168"/>
      <c r="Q109" s="844" t="s">
        <v>11</v>
      </c>
      <c r="S109" s="34">
        <v>1</v>
      </c>
      <c r="T109" s="53"/>
      <c r="U109" s="675"/>
      <c r="V109" s="648">
        <v>1</v>
      </c>
      <c r="W109" s="675"/>
      <c r="X109" s="648"/>
      <c r="Y109" s="675"/>
    </row>
    <row r="110" spans="1:25" ht="96" customHeight="1">
      <c r="A110" s="115"/>
      <c r="B110" s="624" t="s">
        <v>859</v>
      </c>
      <c r="C110" s="37" t="s">
        <v>357</v>
      </c>
      <c r="D110" s="881" t="s">
        <v>30</v>
      </c>
      <c r="E110" s="50"/>
      <c r="F110" s="72"/>
      <c r="G110" s="72"/>
      <c r="H110" s="75"/>
      <c r="I110" s="72"/>
      <c r="J110" s="1051" t="s">
        <v>655</v>
      </c>
      <c r="K110" s="203" t="s">
        <v>30</v>
      </c>
      <c r="L110" s="742"/>
      <c r="M110" s="790" t="s">
        <v>128</v>
      </c>
      <c r="N110" s="168"/>
      <c r="O110" s="168"/>
      <c r="P110" s="168"/>
      <c r="Q110" s="844" t="s">
        <v>11</v>
      </c>
      <c r="S110" s="34">
        <v>1</v>
      </c>
      <c r="T110" s="53"/>
      <c r="U110" s="675"/>
      <c r="V110" s="648">
        <v>1</v>
      </c>
      <c r="W110" s="675"/>
      <c r="X110" s="648"/>
      <c r="Y110" s="675"/>
    </row>
    <row r="111" spans="1:25" ht="51" customHeight="1">
      <c r="A111" s="115"/>
      <c r="B111" s="854" t="s">
        <v>859</v>
      </c>
      <c r="C111" s="65" t="s">
        <v>325</v>
      </c>
      <c r="D111" s="878" t="s">
        <v>30</v>
      </c>
      <c r="E111" s="64"/>
      <c r="F111" s="615"/>
      <c r="G111" s="615"/>
      <c r="H111" s="93"/>
      <c r="I111" s="615"/>
      <c r="J111" s="1052"/>
      <c r="K111" s="201" t="s">
        <v>30</v>
      </c>
      <c r="L111" s="650"/>
      <c r="M111" s="790" t="s">
        <v>128</v>
      </c>
      <c r="N111" s="212"/>
      <c r="O111" s="212"/>
      <c r="P111" s="212"/>
      <c r="Q111" s="844" t="s">
        <v>11</v>
      </c>
      <c r="S111" s="34">
        <v>1</v>
      </c>
      <c r="T111" s="53"/>
      <c r="U111" s="675"/>
      <c r="V111" s="648">
        <v>1</v>
      </c>
      <c r="W111" s="675"/>
      <c r="X111" s="648"/>
      <c r="Y111" s="675"/>
    </row>
    <row r="112" spans="1:25" ht="100.8" customHeight="1">
      <c r="A112" s="115"/>
      <c r="B112" s="624" t="s">
        <v>358</v>
      </c>
      <c r="C112" s="250" t="s">
        <v>485</v>
      </c>
      <c r="D112" s="881" t="s">
        <v>33</v>
      </c>
      <c r="E112" s="50"/>
      <c r="F112" s="72"/>
      <c r="G112" s="72"/>
      <c r="H112" s="75"/>
      <c r="I112" s="72"/>
      <c r="J112" s="210" t="s">
        <v>65</v>
      </c>
      <c r="K112" s="210" t="s">
        <v>65</v>
      </c>
      <c r="L112" s="790" t="s">
        <v>128</v>
      </c>
      <c r="M112" s="780"/>
      <c r="N112" s="168"/>
      <c r="O112" s="168"/>
      <c r="P112" s="168"/>
      <c r="Q112" s="844" t="s">
        <v>11</v>
      </c>
      <c r="R112" s="147"/>
      <c r="S112" s="34">
        <v>1</v>
      </c>
      <c r="T112" s="53"/>
      <c r="U112" s="675">
        <v>0</v>
      </c>
      <c r="V112" s="648"/>
      <c r="W112" s="675"/>
      <c r="X112" s="648">
        <v>1</v>
      </c>
      <c r="Y112" s="675"/>
    </row>
    <row r="113" spans="1:26" ht="50.4" customHeight="1">
      <c r="A113" s="115"/>
      <c r="B113" s="44" t="s">
        <v>358</v>
      </c>
      <c r="C113" s="37" t="s">
        <v>325</v>
      </c>
      <c r="D113" s="878" t="s">
        <v>30</v>
      </c>
      <c r="E113" s="64"/>
      <c r="F113" s="98"/>
      <c r="G113" s="98"/>
      <c r="H113" s="98"/>
      <c r="I113" s="291"/>
      <c r="J113" s="210" t="s">
        <v>65</v>
      </c>
      <c r="K113" s="210" t="s">
        <v>65</v>
      </c>
      <c r="L113" s="790" t="s">
        <v>128</v>
      </c>
      <c r="N113" s="212"/>
      <c r="O113" s="212"/>
      <c r="P113" s="212"/>
      <c r="Q113" s="38" t="s">
        <v>11</v>
      </c>
      <c r="R113" s="147"/>
      <c r="S113" s="34">
        <v>1</v>
      </c>
      <c r="T113" s="53"/>
      <c r="U113" s="675">
        <v>1</v>
      </c>
      <c r="V113" s="648">
        <v>0</v>
      </c>
      <c r="W113" s="675"/>
      <c r="X113" s="648"/>
      <c r="Y113" s="675"/>
    </row>
    <row r="114" spans="1:26" ht="54" hidden="1" customHeight="1">
      <c r="A114" s="115"/>
      <c r="B114" s="848" t="s">
        <v>467</v>
      </c>
      <c r="C114" s="162" t="s">
        <v>205</v>
      </c>
      <c r="D114" s="893" t="s">
        <v>29</v>
      </c>
      <c r="E114" s="248"/>
      <c r="F114" s="919"/>
      <c r="G114" s="614"/>
      <c r="H114" s="614"/>
      <c r="I114" s="614"/>
      <c r="J114" s="1051" t="s">
        <v>65</v>
      </c>
      <c r="K114" s="736" t="s">
        <v>29</v>
      </c>
      <c r="L114" s="791"/>
      <c r="M114" s="792" t="s">
        <v>128</v>
      </c>
      <c r="N114" s="708"/>
      <c r="O114" s="708"/>
      <c r="P114" s="708"/>
      <c r="Q114" s="703" t="s">
        <v>17</v>
      </c>
      <c r="R114" s="147"/>
      <c r="S114" s="34">
        <v>1</v>
      </c>
      <c r="T114" s="53"/>
      <c r="U114" s="675"/>
      <c r="V114" s="648">
        <v>1</v>
      </c>
      <c r="W114" s="675"/>
      <c r="X114" s="648"/>
      <c r="Y114" s="675"/>
    </row>
    <row r="115" spans="1:26" ht="30.6" hidden="1" customHeight="1">
      <c r="A115" s="115"/>
      <c r="B115" s="835" t="s">
        <v>579</v>
      </c>
      <c r="C115" s="162" t="s">
        <v>205</v>
      </c>
      <c r="D115" s="901" t="s">
        <v>40</v>
      </c>
      <c r="E115" s="248"/>
      <c r="F115" s="489"/>
      <c r="G115" s="626"/>
      <c r="H115" s="626"/>
      <c r="I115" s="626"/>
      <c r="J115" s="1097"/>
      <c r="K115" s="757"/>
      <c r="L115" s="796"/>
      <c r="M115" s="785"/>
      <c r="N115" s="718"/>
      <c r="O115" s="718"/>
      <c r="P115" s="718"/>
      <c r="Q115" s="844" t="s">
        <v>17</v>
      </c>
      <c r="R115" s="147"/>
      <c r="S115" s="34">
        <v>1</v>
      </c>
      <c r="T115" s="53"/>
      <c r="U115" s="675"/>
      <c r="V115" s="648">
        <v>0</v>
      </c>
      <c r="W115" s="675"/>
      <c r="X115" s="648"/>
      <c r="Y115" s="675"/>
      <c r="Z115" s="68"/>
    </row>
    <row r="116" spans="1:26" ht="30.6" hidden="1" customHeight="1">
      <c r="A116" s="115"/>
      <c r="B116" s="836" t="s">
        <v>566</v>
      </c>
      <c r="C116" s="162" t="s">
        <v>205</v>
      </c>
      <c r="D116" s="902" t="s">
        <v>40</v>
      </c>
      <c r="E116" s="248"/>
      <c r="F116" s="411"/>
      <c r="G116" s="615"/>
      <c r="H116" s="615"/>
      <c r="I116" s="615"/>
      <c r="J116" s="1052"/>
      <c r="K116" s="210"/>
      <c r="L116" s="650"/>
      <c r="M116" s="785"/>
      <c r="N116" s="718"/>
      <c r="O116" s="718"/>
      <c r="P116" s="718"/>
      <c r="Q116" s="844" t="s">
        <v>17</v>
      </c>
      <c r="S116" s="34">
        <v>1</v>
      </c>
      <c r="T116" s="330"/>
      <c r="U116" s="675"/>
      <c r="V116" s="656">
        <v>1</v>
      </c>
      <c r="W116" s="675"/>
      <c r="X116" s="648"/>
      <c r="Y116" s="675"/>
    </row>
    <row r="117" spans="1:26" ht="52.2" hidden="1" customHeight="1">
      <c r="A117" s="115"/>
      <c r="B117" s="44" t="s">
        <v>222</v>
      </c>
      <c r="C117" s="37" t="s">
        <v>223</v>
      </c>
      <c r="D117" s="894" t="s">
        <v>163</v>
      </c>
      <c r="E117" s="47"/>
      <c r="F117" s="72"/>
      <c r="G117" s="72"/>
      <c r="H117" s="72"/>
      <c r="I117" s="72"/>
      <c r="J117" s="47" t="s">
        <v>64</v>
      </c>
      <c r="K117" s="212" t="s">
        <v>58</v>
      </c>
      <c r="L117" s="650"/>
      <c r="M117" s="780"/>
      <c r="N117" s="742" t="s">
        <v>128</v>
      </c>
      <c r="O117" s="168"/>
      <c r="P117" s="168"/>
      <c r="Q117" s="38" t="s">
        <v>8</v>
      </c>
      <c r="S117" s="34">
        <v>1</v>
      </c>
      <c r="T117" s="53"/>
      <c r="U117" s="675"/>
      <c r="V117" s="648"/>
      <c r="W117" s="675">
        <v>1</v>
      </c>
      <c r="X117" s="648"/>
      <c r="Y117" s="675"/>
    </row>
    <row r="118" spans="1:26" ht="52.2" hidden="1" customHeight="1">
      <c r="A118" s="115"/>
      <c r="B118" s="618" t="s">
        <v>542</v>
      </c>
      <c r="C118" s="37" t="s">
        <v>207</v>
      </c>
      <c r="D118" s="903" t="s">
        <v>38</v>
      </c>
      <c r="E118" s="78"/>
      <c r="F118" s="615"/>
      <c r="G118" s="615"/>
      <c r="H118" s="615"/>
      <c r="I118" s="615"/>
      <c r="J118" s="620" t="s">
        <v>64</v>
      </c>
      <c r="K118" s="212">
        <v>3.86</v>
      </c>
      <c r="L118" s="650"/>
      <c r="M118" s="650" t="s">
        <v>128</v>
      </c>
      <c r="O118" s="212"/>
      <c r="P118" s="212"/>
      <c r="Q118" s="61" t="s">
        <v>18</v>
      </c>
      <c r="S118" s="34">
        <v>1</v>
      </c>
      <c r="T118" s="53"/>
      <c r="U118" s="675"/>
      <c r="V118" s="648">
        <v>1</v>
      </c>
      <c r="W118" s="675">
        <v>0</v>
      </c>
      <c r="X118" s="648"/>
      <c r="Y118" s="675"/>
    </row>
    <row r="119" spans="1:26" ht="51.75" hidden="1" customHeight="1">
      <c r="A119" s="115"/>
      <c r="B119" s="38" t="s">
        <v>292</v>
      </c>
      <c r="C119" s="37" t="s">
        <v>207</v>
      </c>
      <c r="D119" s="903" t="s">
        <v>38</v>
      </c>
      <c r="E119" s="77"/>
      <c r="F119" s="72"/>
      <c r="G119" s="72"/>
      <c r="H119" s="72"/>
      <c r="I119" s="90"/>
      <c r="J119" s="47" t="s">
        <v>64</v>
      </c>
      <c r="K119" s="212" t="s">
        <v>783</v>
      </c>
      <c r="L119" s="650" t="s">
        <v>128</v>
      </c>
      <c r="M119" s="780"/>
      <c r="N119" s="168"/>
      <c r="O119" s="168"/>
      <c r="P119" s="168"/>
      <c r="Q119" s="37" t="s">
        <v>18</v>
      </c>
      <c r="S119" s="34">
        <v>1</v>
      </c>
      <c r="T119" s="53"/>
      <c r="U119" s="675">
        <v>0</v>
      </c>
      <c r="V119" s="648"/>
      <c r="W119" s="675"/>
      <c r="X119" s="648">
        <v>1</v>
      </c>
      <c r="Y119" s="675">
        <v>0</v>
      </c>
    </row>
    <row r="120" spans="1:26" ht="50.25" hidden="1" customHeight="1">
      <c r="A120" s="115"/>
      <c r="B120" s="625" t="s">
        <v>244</v>
      </c>
      <c r="C120" s="65" t="s">
        <v>246</v>
      </c>
      <c r="D120" s="902" t="s">
        <v>135</v>
      </c>
      <c r="E120" s="850"/>
      <c r="F120" s="615"/>
      <c r="G120" s="615"/>
      <c r="H120" s="615"/>
      <c r="I120" s="615"/>
      <c r="J120" s="620" t="s">
        <v>64</v>
      </c>
      <c r="K120" s="212" t="s">
        <v>135</v>
      </c>
      <c r="L120" s="650"/>
      <c r="M120" s="650" t="s">
        <v>128</v>
      </c>
      <c r="N120" s="212"/>
      <c r="O120" s="212"/>
      <c r="P120" s="212"/>
      <c r="Q120" s="61" t="s">
        <v>9</v>
      </c>
      <c r="S120" s="34">
        <v>1</v>
      </c>
      <c r="T120" s="53"/>
      <c r="U120" s="675"/>
      <c r="V120" s="648">
        <v>1</v>
      </c>
      <c r="W120" s="675"/>
      <c r="X120" s="648"/>
      <c r="Y120" s="675"/>
    </row>
    <row r="121" spans="1:26" ht="48.6" hidden="1" customHeight="1">
      <c r="A121" s="115"/>
      <c r="B121" s="44" t="s">
        <v>245</v>
      </c>
      <c r="C121" s="37" t="s">
        <v>210</v>
      </c>
      <c r="D121" s="906">
        <v>4</v>
      </c>
      <c r="E121" s="74"/>
      <c r="F121" s="72"/>
      <c r="G121" s="72"/>
      <c r="H121" s="72"/>
      <c r="I121" s="72"/>
      <c r="J121" s="210" t="s">
        <v>65</v>
      </c>
      <c r="K121" s="793" t="s">
        <v>783</v>
      </c>
      <c r="L121" s="650" t="s">
        <v>128</v>
      </c>
      <c r="M121" s="780"/>
      <c r="N121" s="168"/>
      <c r="O121" s="168"/>
      <c r="P121" s="168"/>
      <c r="Q121" s="61" t="s">
        <v>9</v>
      </c>
      <c r="S121" s="34">
        <v>1</v>
      </c>
      <c r="T121" s="53"/>
      <c r="U121" s="675">
        <v>0</v>
      </c>
      <c r="V121" s="648"/>
      <c r="W121" s="675"/>
      <c r="X121" s="648">
        <v>1</v>
      </c>
      <c r="Y121" s="675"/>
    </row>
    <row r="122" spans="1:26" ht="49.8" hidden="1" customHeight="1">
      <c r="A122" s="115"/>
      <c r="B122" s="38" t="s">
        <v>515</v>
      </c>
      <c r="C122" s="618" t="s">
        <v>437</v>
      </c>
      <c r="D122" s="880" t="s">
        <v>438</v>
      </c>
      <c r="E122" s="72"/>
      <c r="F122" s="72"/>
      <c r="G122" s="72"/>
      <c r="H122" s="72"/>
      <c r="I122" s="72"/>
      <c r="J122" s="72" t="s">
        <v>65</v>
      </c>
      <c r="K122" s="169" t="s">
        <v>800</v>
      </c>
      <c r="L122" s="650" t="s">
        <v>128</v>
      </c>
      <c r="M122" s="780"/>
      <c r="N122" s="168"/>
      <c r="O122" s="168"/>
      <c r="P122" s="168"/>
      <c r="Q122" s="37" t="s">
        <v>9</v>
      </c>
      <c r="S122" s="34">
        <v>1</v>
      </c>
      <c r="T122" s="53"/>
      <c r="U122" s="675">
        <v>1</v>
      </c>
      <c r="V122" s="648"/>
      <c r="W122" s="675"/>
      <c r="X122" s="648"/>
      <c r="Y122" s="675"/>
    </row>
    <row r="123" spans="1:26" ht="74.25" hidden="1" customHeight="1">
      <c r="A123" s="115"/>
      <c r="B123" s="81" t="s">
        <v>554</v>
      </c>
      <c r="C123" s="623" t="s">
        <v>553</v>
      </c>
      <c r="D123" s="901" t="s">
        <v>170</v>
      </c>
      <c r="E123" s="857"/>
      <c r="F123" s="289"/>
      <c r="G123" s="289"/>
      <c r="H123" s="289"/>
      <c r="I123" s="290"/>
      <c r="J123" s="1114" t="s">
        <v>646</v>
      </c>
      <c r="K123" s="168" t="s">
        <v>170</v>
      </c>
      <c r="L123" s="742"/>
      <c r="M123" s="789" t="s">
        <v>128</v>
      </c>
      <c r="N123" s="169"/>
      <c r="O123" s="169"/>
      <c r="P123" s="169"/>
      <c r="Q123" s="277" t="s">
        <v>7</v>
      </c>
      <c r="S123" s="34">
        <v>1</v>
      </c>
      <c r="T123" s="53"/>
      <c r="U123" s="675"/>
      <c r="V123" s="648">
        <v>1</v>
      </c>
      <c r="W123" s="675"/>
      <c r="X123" s="648"/>
      <c r="Y123" s="675"/>
    </row>
    <row r="124" spans="1:26" ht="80.400000000000006" hidden="1" customHeight="1">
      <c r="A124" s="115"/>
      <c r="B124" s="278" t="s">
        <v>562</v>
      </c>
      <c r="C124" s="848" t="s">
        <v>553</v>
      </c>
      <c r="D124" s="901" t="s">
        <v>170</v>
      </c>
      <c r="E124" s="424"/>
      <c r="F124" s="626"/>
      <c r="G124" s="626"/>
      <c r="H124" s="370"/>
      <c r="I124" s="234"/>
      <c r="J124" s="1110"/>
      <c r="K124" s="168" t="s">
        <v>791</v>
      </c>
      <c r="L124" s="650"/>
      <c r="M124" s="674"/>
      <c r="N124" s="674"/>
      <c r="O124" s="674"/>
      <c r="P124" s="674"/>
      <c r="Q124" s="277" t="s">
        <v>7</v>
      </c>
      <c r="S124" s="34">
        <v>1</v>
      </c>
      <c r="T124" s="53"/>
      <c r="U124" s="675"/>
      <c r="V124" s="648">
        <v>1</v>
      </c>
      <c r="W124" s="675"/>
      <c r="X124" s="648"/>
      <c r="Y124" s="675"/>
    </row>
    <row r="125" spans="1:26" ht="76.8" hidden="1" customHeight="1">
      <c r="A125" s="115"/>
      <c r="B125" s="831" t="s">
        <v>563</v>
      </c>
      <c r="C125" s="848" t="s">
        <v>553</v>
      </c>
      <c r="D125" s="901" t="s">
        <v>170</v>
      </c>
      <c r="E125" s="424"/>
      <c r="F125" s="820"/>
      <c r="G125" s="820"/>
      <c r="H125" s="820"/>
      <c r="I125" s="820"/>
      <c r="J125" s="424"/>
      <c r="K125" s="212" t="s">
        <v>764</v>
      </c>
      <c r="L125" s="742"/>
      <c r="M125" s="780"/>
      <c r="N125" s="168"/>
      <c r="O125" s="168"/>
      <c r="P125" s="168"/>
      <c r="Q125" s="277" t="s">
        <v>7</v>
      </c>
      <c r="S125" s="34">
        <v>1</v>
      </c>
      <c r="T125" s="53"/>
      <c r="U125" s="675"/>
      <c r="V125" s="648">
        <v>1</v>
      </c>
      <c r="W125" s="675"/>
      <c r="X125" s="648"/>
      <c r="Y125" s="675"/>
    </row>
    <row r="126" spans="1:26" ht="75.599999999999994" hidden="1" customHeight="1">
      <c r="A126" s="115"/>
      <c r="B126" s="269" t="s">
        <v>564</v>
      </c>
      <c r="C126" s="845" t="s">
        <v>553</v>
      </c>
      <c r="D126" s="902" t="s">
        <v>170</v>
      </c>
      <c r="E126" s="850"/>
      <c r="F126" s="847"/>
      <c r="G126" s="847"/>
      <c r="H126" s="847"/>
      <c r="I126" s="847"/>
      <c r="J126" s="926"/>
      <c r="K126" s="168" t="s">
        <v>764</v>
      </c>
      <c r="L126" s="650"/>
      <c r="M126" s="651"/>
      <c r="N126" s="858"/>
      <c r="O126" s="858"/>
      <c r="P126" s="858"/>
      <c r="Q126" s="366" t="s">
        <v>7</v>
      </c>
      <c r="S126" s="34">
        <v>1</v>
      </c>
      <c r="T126" s="53"/>
      <c r="U126" s="675"/>
      <c r="V126" s="648">
        <v>1</v>
      </c>
      <c r="W126" s="675"/>
      <c r="X126" s="648"/>
      <c r="Y126" s="675"/>
    </row>
    <row r="127" spans="1:26" ht="82.8" hidden="1" customHeight="1">
      <c r="A127" s="115"/>
      <c r="B127" s="269" t="s">
        <v>565</v>
      </c>
      <c r="C127" s="848" t="s">
        <v>553</v>
      </c>
      <c r="D127" s="901" t="s">
        <v>170</v>
      </c>
      <c r="E127" s="850"/>
      <c r="F127" s="615"/>
      <c r="G127" s="615"/>
      <c r="H127" s="615"/>
      <c r="I127" s="615"/>
      <c r="J127" s="620"/>
      <c r="K127" s="794" t="s">
        <v>764</v>
      </c>
      <c r="L127" s="650"/>
      <c r="M127" s="651"/>
      <c r="N127" s="212"/>
      <c r="O127" s="212"/>
      <c r="P127" s="212"/>
      <c r="Q127" s="277" t="s">
        <v>7</v>
      </c>
      <c r="S127" s="34">
        <v>1</v>
      </c>
      <c r="T127" s="53"/>
      <c r="U127" s="675"/>
      <c r="V127" s="648">
        <v>1</v>
      </c>
      <c r="W127" s="675"/>
      <c r="X127" s="648"/>
      <c r="Y127" s="675"/>
    </row>
    <row r="128" spans="1:26" ht="103.2" hidden="1" customHeight="1">
      <c r="A128" s="115"/>
      <c r="B128" s="44" t="s">
        <v>557</v>
      </c>
      <c r="C128" s="37" t="s">
        <v>278</v>
      </c>
      <c r="D128" s="894" t="s">
        <v>279</v>
      </c>
      <c r="E128" s="47"/>
      <c r="F128" s="72"/>
      <c r="G128" s="72"/>
      <c r="H128" s="72"/>
      <c r="I128" s="72"/>
      <c r="J128" s="47" t="s">
        <v>279</v>
      </c>
      <c r="K128" s="168" t="s">
        <v>279</v>
      </c>
      <c r="L128" s="168"/>
      <c r="M128" s="650" t="s">
        <v>128</v>
      </c>
      <c r="N128" s="168"/>
      <c r="O128" s="168"/>
      <c r="P128" s="168"/>
      <c r="Q128" s="366" t="s">
        <v>7</v>
      </c>
      <c r="T128" s="53"/>
      <c r="U128" s="675">
        <v>0</v>
      </c>
      <c r="V128" s="648">
        <v>1</v>
      </c>
      <c r="W128" s="675"/>
      <c r="X128" s="648"/>
      <c r="Y128" s="675"/>
    </row>
    <row r="129" spans="1:26" ht="60.6" hidden="1" customHeight="1">
      <c r="A129" s="115"/>
      <c r="B129" s="44" t="s">
        <v>354</v>
      </c>
      <c r="C129" s="37" t="s">
        <v>207</v>
      </c>
      <c r="D129" s="894" t="s">
        <v>516</v>
      </c>
      <c r="E129" s="47"/>
      <c r="F129" s="72"/>
      <c r="G129" s="72"/>
      <c r="H129" s="72"/>
      <c r="I129" s="72"/>
      <c r="J129" s="47" t="s">
        <v>683</v>
      </c>
      <c r="K129" s="168" t="s">
        <v>683</v>
      </c>
      <c r="L129" s="168"/>
      <c r="M129" s="650" t="s">
        <v>128</v>
      </c>
      <c r="N129" s="738"/>
      <c r="O129" s="168"/>
      <c r="P129" s="168"/>
      <c r="Q129" s="277" t="s">
        <v>7</v>
      </c>
      <c r="R129" s="147"/>
      <c r="T129" s="53"/>
      <c r="U129" s="675">
        <v>0</v>
      </c>
      <c r="V129" s="648">
        <v>1</v>
      </c>
      <c r="W129" s="675">
        <v>0</v>
      </c>
      <c r="X129" s="648"/>
      <c r="Y129" s="675"/>
    </row>
    <row r="130" spans="1:26" ht="61.8" hidden="1" customHeight="1">
      <c r="A130" s="116"/>
      <c r="B130" s="44" t="s">
        <v>355</v>
      </c>
      <c r="C130" s="37" t="s">
        <v>207</v>
      </c>
      <c r="D130" s="894" t="s">
        <v>516</v>
      </c>
      <c r="E130" s="47"/>
      <c r="F130" s="72"/>
      <c r="G130" s="72"/>
      <c r="H130" s="72"/>
      <c r="I130" s="90"/>
      <c r="J130" s="47" t="s">
        <v>684</v>
      </c>
      <c r="K130" s="168" t="s">
        <v>684</v>
      </c>
      <c r="L130" s="168"/>
      <c r="M130" s="650" t="s">
        <v>128</v>
      </c>
      <c r="O130" s="168"/>
      <c r="P130" s="168"/>
      <c r="Q130" s="65" t="s">
        <v>7</v>
      </c>
      <c r="R130" s="147"/>
      <c r="T130" s="665">
        <f>SUM(S86:S130)</f>
        <v>32</v>
      </c>
      <c r="U130" s="675"/>
      <c r="V130" s="656">
        <v>1</v>
      </c>
      <c r="W130" s="675">
        <v>0</v>
      </c>
      <c r="X130" s="648"/>
      <c r="Y130" s="675"/>
    </row>
    <row r="131" spans="1:26" ht="87" customHeight="1">
      <c r="A131" s="973" t="s">
        <v>921</v>
      </c>
      <c r="B131" s="17" t="s">
        <v>895</v>
      </c>
      <c r="C131" s="250"/>
      <c r="D131" s="893"/>
      <c r="E131" s="867"/>
      <c r="F131" s="861"/>
      <c r="G131" s="861"/>
      <c r="H131" s="861"/>
      <c r="I131" s="980"/>
      <c r="J131" s="867"/>
      <c r="K131" s="870"/>
      <c r="L131" s="870"/>
      <c r="M131" s="796"/>
      <c r="O131" s="870"/>
      <c r="P131" s="870"/>
      <c r="Q131" s="971">
        <v>1</v>
      </c>
      <c r="R131" s="147"/>
      <c r="T131" s="641"/>
      <c r="U131" s="675"/>
      <c r="V131" s="656"/>
      <c r="W131" s="675"/>
      <c r="X131" s="648"/>
      <c r="Y131" s="675"/>
    </row>
    <row r="132" spans="1:26" ht="31.8" customHeight="1">
      <c r="A132" s="48" t="s">
        <v>112</v>
      </c>
      <c r="B132" s="249"/>
      <c r="C132" s="250"/>
      <c r="D132" s="893"/>
      <c r="E132" s="849"/>
      <c r="F132" s="614"/>
      <c r="G132" s="614"/>
      <c r="H132" s="614"/>
      <c r="I132" s="614"/>
      <c r="J132" s="619"/>
      <c r="K132" s="708"/>
      <c r="L132" s="708"/>
      <c r="M132" s="779"/>
      <c r="N132" s="708"/>
      <c r="O132" s="708"/>
      <c r="P132" s="708"/>
      <c r="Q132" s="963">
        <v>1</v>
      </c>
      <c r="T132" s="53"/>
      <c r="U132" s="677">
        <f>SUM(U133:U138)</f>
        <v>0</v>
      </c>
      <c r="V132" s="677">
        <f t="shared" ref="V132:Z132" si="7">SUM(V133:V138)</f>
        <v>2</v>
      </c>
      <c r="W132" s="677">
        <f t="shared" si="7"/>
        <v>1</v>
      </c>
      <c r="X132" s="677">
        <f t="shared" si="7"/>
        <v>1</v>
      </c>
      <c r="Y132" s="677">
        <f t="shared" si="7"/>
        <v>0</v>
      </c>
      <c r="Z132" s="677">
        <f t="shared" si="7"/>
        <v>0</v>
      </c>
    </row>
    <row r="133" spans="1:26" ht="52.5" hidden="1" customHeight="1">
      <c r="A133" s="59"/>
      <c r="B133" s="625" t="s">
        <v>518</v>
      </c>
      <c r="C133" s="618" t="s">
        <v>187</v>
      </c>
      <c r="D133" s="902" t="s">
        <v>49</v>
      </c>
      <c r="E133" s="850"/>
      <c r="F133" s="615"/>
      <c r="G133" s="615"/>
      <c r="H133" s="615"/>
      <c r="I133" s="615"/>
      <c r="J133" s="620" t="s">
        <v>65</v>
      </c>
      <c r="K133" s="212" t="s">
        <v>65</v>
      </c>
      <c r="L133" s="650" t="s">
        <v>128</v>
      </c>
      <c r="M133" s="651"/>
      <c r="N133" s="212"/>
      <c r="O133" s="212"/>
      <c r="P133" s="212"/>
      <c r="Q133" s="618" t="s">
        <v>4</v>
      </c>
      <c r="S133" s="34">
        <v>1</v>
      </c>
      <c r="T133" s="53"/>
      <c r="U133" s="675">
        <v>0</v>
      </c>
      <c r="V133" s="648"/>
      <c r="W133" s="675"/>
      <c r="X133" s="648">
        <v>1</v>
      </c>
      <c r="Y133" s="675"/>
    </row>
    <row r="134" spans="1:26" ht="50.25" hidden="1" customHeight="1">
      <c r="A134" s="115"/>
      <c r="B134" s="44" t="s">
        <v>281</v>
      </c>
      <c r="C134" s="37" t="s">
        <v>519</v>
      </c>
      <c r="D134" s="894" t="s">
        <v>30</v>
      </c>
      <c r="E134" s="47"/>
      <c r="F134" s="72"/>
      <c r="G134" s="72"/>
      <c r="H134" s="72"/>
      <c r="I134" s="72"/>
      <c r="J134" s="47" t="s">
        <v>64</v>
      </c>
      <c r="K134" s="212" t="s">
        <v>792</v>
      </c>
      <c r="L134" s="650"/>
      <c r="M134" s="780"/>
      <c r="N134" s="650" t="s">
        <v>128</v>
      </c>
      <c r="O134" s="168"/>
      <c r="P134" s="168"/>
      <c r="Q134" s="38" t="s">
        <v>7</v>
      </c>
      <c r="S134" s="34">
        <v>1</v>
      </c>
      <c r="T134" s="53"/>
      <c r="U134" s="675"/>
      <c r="V134" s="648"/>
      <c r="W134" s="675">
        <v>1</v>
      </c>
      <c r="X134" s="648"/>
      <c r="Y134" s="675"/>
    </row>
    <row r="135" spans="1:26" ht="78" hidden="1" customHeight="1">
      <c r="A135" s="115"/>
      <c r="B135" s="625" t="s">
        <v>143</v>
      </c>
      <c r="C135" s="37" t="s">
        <v>144</v>
      </c>
      <c r="D135" s="894" t="s">
        <v>56</v>
      </c>
      <c r="E135" s="47"/>
      <c r="F135" s="72"/>
      <c r="G135" s="72"/>
      <c r="H135" s="72"/>
      <c r="I135" s="90"/>
      <c r="J135" s="47" t="s">
        <v>64</v>
      </c>
      <c r="K135" s="168" t="s">
        <v>56</v>
      </c>
      <c r="L135" s="650"/>
      <c r="M135" s="650" t="s">
        <v>128</v>
      </c>
      <c r="N135" s="168"/>
      <c r="O135" s="168"/>
      <c r="P135" s="770">
        <v>6000</v>
      </c>
      <c r="Q135" s="38" t="s">
        <v>39</v>
      </c>
      <c r="S135" s="34">
        <v>1</v>
      </c>
      <c r="T135" s="53"/>
      <c r="U135" s="675"/>
      <c r="V135" s="648">
        <v>1</v>
      </c>
      <c r="W135" s="675"/>
      <c r="X135" s="648"/>
      <c r="Y135" s="675"/>
      <c r="Z135" s="68"/>
    </row>
    <row r="136" spans="1:26" ht="78.599999999999994" hidden="1" customHeight="1">
      <c r="A136" s="115"/>
      <c r="B136" s="717" t="s">
        <v>359</v>
      </c>
      <c r="C136" s="61" t="s">
        <v>432</v>
      </c>
      <c r="D136" s="894" t="s">
        <v>52</v>
      </c>
      <c r="E136" s="47"/>
      <c r="F136" s="72"/>
      <c r="G136" s="72"/>
      <c r="H136" s="75"/>
      <c r="I136" s="90"/>
      <c r="J136" s="47" t="s">
        <v>52</v>
      </c>
      <c r="K136" s="482" t="s">
        <v>731</v>
      </c>
      <c r="L136" s="168"/>
      <c r="M136" s="650" t="s">
        <v>128</v>
      </c>
      <c r="N136" s="168"/>
      <c r="O136" s="168"/>
      <c r="P136" s="398">
        <v>6630</v>
      </c>
      <c r="Q136" s="703" t="s">
        <v>15</v>
      </c>
      <c r="S136" s="34">
        <v>0</v>
      </c>
      <c r="T136" s="665"/>
      <c r="U136" s="675">
        <v>0</v>
      </c>
      <c r="V136" s="656">
        <v>1</v>
      </c>
      <c r="W136" s="675"/>
      <c r="X136" s="648"/>
      <c r="Y136" s="675"/>
    </row>
    <row r="137" spans="1:26" ht="82.2" hidden="1" customHeight="1">
      <c r="A137" s="115"/>
      <c r="B137" s="44" t="s">
        <v>359</v>
      </c>
      <c r="C137" s="37" t="s">
        <v>432</v>
      </c>
      <c r="D137" s="894" t="s">
        <v>52</v>
      </c>
      <c r="E137" s="47"/>
      <c r="F137" s="72"/>
      <c r="G137" s="72"/>
      <c r="H137" s="75"/>
      <c r="I137" s="90"/>
      <c r="J137" s="873"/>
      <c r="K137" s="482" t="s">
        <v>827</v>
      </c>
      <c r="L137" s="168"/>
      <c r="M137" s="742"/>
      <c r="N137" s="168"/>
      <c r="O137" s="168"/>
      <c r="P137" s="398"/>
      <c r="Q137" s="38" t="s">
        <v>15</v>
      </c>
      <c r="T137" s="641"/>
      <c r="U137" s="675"/>
      <c r="V137" s="656"/>
      <c r="W137" s="675"/>
      <c r="X137" s="648"/>
      <c r="Y137" s="675"/>
    </row>
    <row r="138" spans="1:26" ht="105" hidden="1" customHeight="1">
      <c r="A138" s="115"/>
      <c r="B138" s="855" t="s">
        <v>359</v>
      </c>
      <c r="C138" s="65" t="s">
        <v>432</v>
      </c>
      <c r="D138" s="902" t="s">
        <v>52</v>
      </c>
      <c r="E138" s="850"/>
      <c r="F138" s="847"/>
      <c r="G138" s="847"/>
      <c r="H138" s="93"/>
      <c r="I138" s="99"/>
      <c r="J138" s="874"/>
      <c r="K138" s="204" t="s">
        <v>826</v>
      </c>
      <c r="L138" s="858"/>
      <c r="M138" s="650"/>
      <c r="N138" s="858"/>
      <c r="O138" s="858"/>
      <c r="P138" s="927"/>
      <c r="Q138" s="845" t="s">
        <v>15</v>
      </c>
      <c r="T138" s="641"/>
      <c r="U138" s="675"/>
      <c r="V138" s="656"/>
      <c r="W138" s="675"/>
      <c r="X138" s="648"/>
      <c r="Y138" s="675"/>
    </row>
    <row r="139" spans="1:26" ht="31.5" customHeight="1">
      <c r="A139" s="121" t="s">
        <v>111</v>
      </c>
      <c r="B139" s="133"/>
      <c r="C139" s="247"/>
      <c r="D139" s="908"/>
      <c r="E139" s="248"/>
      <c r="F139" s="852"/>
      <c r="G139" s="852"/>
      <c r="H139" s="852"/>
      <c r="I139" s="852"/>
      <c r="J139" s="248"/>
      <c r="K139" s="857"/>
      <c r="L139" s="857"/>
      <c r="M139" s="785"/>
      <c r="N139" s="857"/>
      <c r="O139" s="857"/>
      <c r="P139" s="857"/>
      <c r="Q139" s="964">
        <v>1</v>
      </c>
      <c r="R139" s="213"/>
      <c r="S139" s="213"/>
      <c r="T139" s="663"/>
      <c r="U139" s="682">
        <f>SUM(U140:U150)</f>
        <v>1</v>
      </c>
      <c r="V139" s="682">
        <f t="shared" ref="V139:Z139" si="8">SUM(V140:V150)</f>
        <v>3</v>
      </c>
      <c r="W139" s="682">
        <f t="shared" si="8"/>
        <v>2</v>
      </c>
      <c r="X139" s="682">
        <f t="shared" si="8"/>
        <v>5</v>
      </c>
      <c r="Y139" s="682">
        <f t="shared" si="8"/>
        <v>0</v>
      </c>
      <c r="Z139" s="682">
        <f t="shared" si="8"/>
        <v>0</v>
      </c>
    </row>
    <row r="140" spans="1:26" ht="75.75" hidden="1" customHeight="1">
      <c r="A140" s="121"/>
      <c r="B140" s="618" t="s">
        <v>154</v>
      </c>
      <c r="C140" s="65" t="s">
        <v>155</v>
      </c>
      <c r="D140" s="404" t="s">
        <v>34</v>
      </c>
      <c r="E140" s="847"/>
      <c r="F140" s="615"/>
      <c r="G140" s="615"/>
      <c r="H140" s="615"/>
      <c r="I140" s="615"/>
      <c r="J140" s="620" t="s">
        <v>64</v>
      </c>
      <c r="K140" s="212" t="s">
        <v>34</v>
      </c>
      <c r="L140" s="650"/>
      <c r="M140" s="790" t="s">
        <v>128</v>
      </c>
      <c r="N140" s="210"/>
      <c r="O140" s="210"/>
      <c r="P140" s="210"/>
      <c r="Q140" s="65" t="s">
        <v>16</v>
      </c>
      <c r="R140" s="213"/>
      <c r="S140" s="213">
        <v>1</v>
      </c>
      <c r="T140" s="220"/>
      <c r="U140" s="683"/>
      <c r="V140" s="648">
        <v>1</v>
      </c>
      <c r="W140" s="675"/>
      <c r="X140" s="648"/>
      <c r="Y140" s="675"/>
    </row>
    <row r="141" spans="1:26" ht="76.8" hidden="1" customHeight="1">
      <c r="A141" s="121"/>
      <c r="B141" s="618" t="s">
        <v>744</v>
      </c>
      <c r="C141" s="65" t="s">
        <v>156</v>
      </c>
      <c r="D141" s="404" t="s">
        <v>32</v>
      </c>
      <c r="E141" s="847"/>
      <c r="F141" s="615"/>
      <c r="G141" s="615"/>
      <c r="H141" s="229"/>
      <c r="I141" s="230"/>
      <c r="J141" s="47" t="s">
        <v>64</v>
      </c>
      <c r="K141" s="212" t="s">
        <v>35</v>
      </c>
      <c r="L141" s="650"/>
      <c r="M141" s="651"/>
      <c r="N141" s="790" t="s">
        <v>128</v>
      </c>
      <c r="O141" s="210"/>
      <c r="P141" s="210"/>
      <c r="Q141" s="65" t="s">
        <v>16</v>
      </c>
      <c r="S141" s="34">
        <v>1</v>
      </c>
      <c r="T141" s="53"/>
      <c r="U141" s="675"/>
      <c r="V141" s="648"/>
      <c r="W141" s="675">
        <v>1</v>
      </c>
      <c r="X141" s="648"/>
      <c r="Y141" s="675"/>
    </row>
    <row r="142" spans="1:26" ht="50.25" hidden="1" customHeight="1">
      <c r="A142" s="96"/>
      <c r="B142" s="37" t="s">
        <v>508</v>
      </c>
      <c r="C142" s="37" t="s">
        <v>188</v>
      </c>
      <c r="D142" s="894" t="s">
        <v>507</v>
      </c>
      <c r="E142" s="47"/>
      <c r="F142" s="72"/>
      <c r="G142" s="72"/>
      <c r="H142" s="72"/>
      <c r="I142" s="72"/>
      <c r="J142" s="47" t="s">
        <v>54</v>
      </c>
      <c r="K142" s="168" t="s">
        <v>762</v>
      </c>
      <c r="L142" s="650"/>
      <c r="M142" s="790" t="s">
        <v>128</v>
      </c>
      <c r="N142" s="738"/>
      <c r="O142" s="168"/>
      <c r="P142" s="168"/>
      <c r="Q142" s="61" t="s">
        <v>4</v>
      </c>
      <c r="S142" s="34">
        <v>1</v>
      </c>
      <c r="T142" s="53"/>
      <c r="U142" s="675"/>
      <c r="V142" s="648">
        <v>1</v>
      </c>
      <c r="W142" s="675">
        <v>0</v>
      </c>
      <c r="X142" s="648"/>
      <c r="Y142" s="675"/>
    </row>
    <row r="143" spans="1:26" ht="124.2" hidden="1" customHeight="1">
      <c r="A143" s="96"/>
      <c r="B143" s="78" t="s">
        <v>360</v>
      </c>
      <c r="C143" s="65" t="s">
        <v>189</v>
      </c>
      <c r="D143" s="902" t="s">
        <v>49</v>
      </c>
      <c r="E143" s="850"/>
      <c r="F143" s="615"/>
      <c r="G143" s="615"/>
      <c r="H143" s="615"/>
      <c r="I143" s="615"/>
      <c r="J143" s="47" t="s">
        <v>64</v>
      </c>
      <c r="K143" s="212" t="s">
        <v>763</v>
      </c>
      <c r="L143" s="650"/>
      <c r="M143" s="651"/>
      <c r="N143" s="790" t="s">
        <v>128</v>
      </c>
      <c r="O143" s="212"/>
      <c r="P143" s="212"/>
      <c r="Q143" s="61" t="s">
        <v>4</v>
      </c>
      <c r="S143" s="34">
        <v>1</v>
      </c>
      <c r="T143" s="53"/>
      <c r="U143" s="675"/>
      <c r="V143" s="648"/>
      <c r="W143" s="675">
        <v>1</v>
      </c>
      <c r="X143" s="648"/>
      <c r="Y143" s="675"/>
    </row>
    <row r="144" spans="1:26" ht="53.4" hidden="1" customHeight="1">
      <c r="A144" s="96"/>
      <c r="B144" s="38" t="s">
        <v>247</v>
      </c>
      <c r="C144" s="37" t="s">
        <v>248</v>
      </c>
      <c r="D144" s="894" t="s">
        <v>55</v>
      </c>
      <c r="E144" s="47"/>
      <c r="F144" s="72"/>
      <c r="G144" s="72"/>
      <c r="H144" s="72"/>
      <c r="I144" s="90"/>
      <c r="J144" s="47" t="s">
        <v>65</v>
      </c>
      <c r="K144" s="212" t="s">
        <v>65</v>
      </c>
      <c r="L144" s="650" t="s">
        <v>128</v>
      </c>
      <c r="M144" s="780"/>
      <c r="N144" s="168"/>
      <c r="O144" s="168"/>
      <c r="P144" s="168"/>
      <c r="Q144" s="38" t="s">
        <v>9</v>
      </c>
      <c r="S144" s="34">
        <v>1</v>
      </c>
      <c r="T144" s="53"/>
      <c r="U144" s="675">
        <v>0</v>
      </c>
      <c r="V144" s="648"/>
      <c r="W144" s="675"/>
      <c r="X144" s="648">
        <v>1</v>
      </c>
      <c r="Y144" s="675"/>
    </row>
    <row r="145" spans="1:26" ht="77.400000000000006" hidden="1" customHeight="1">
      <c r="A145" s="96"/>
      <c r="B145" s="38" t="s">
        <v>294</v>
      </c>
      <c r="C145" s="97" t="s">
        <v>520</v>
      </c>
      <c r="D145" s="894" t="s">
        <v>295</v>
      </c>
      <c r="E145" s="47"/>
      <c r="F145" s="72"/>
      <c r="G145" s="72"/>
      <c r="H145" s="72"/>
      <c r="I145" s="90"/>
      <c r="J145" s="47" t="s">
        <v>64</v>
      </c>
      <c r="K145" s="212" t="s">
        <v>835</v>
      </c>
      <c r="L145" s="650" t="s">
        <v>128</v>
      </c>
      <c r="M145" s="738"/>
      <c r="N145" s="168"/>
      <c r="O145" s="168"/>
      <c r="P145" s="168"/>
      <c r="Q145" s="38" t="s">
        <v>18</v>
      </c>
      <c r="S145" s="34">
        <v>1</v>
      </c>
      <c r="T145" s="53"/>
      <c r="U145" s="675">
        <v>1</v>
      </c>
      <c r="V145" s="648">
        <v>0</v>
      </c>
      <c r="W145" s="675"/>
      <c r="X145" s="648"/>
      <c r="Y145" s="675"/>
    </row>
    <row r="146" spans="1:26" ht="79.2" hidden="1" customHeight="1">
      <c r="A146" s="96"/>
      <c r="B146" s="44" t="s">
        <v>316</v>
      </c>
      <c r="C146" s="37" t="s">
        <v>317</v>
      </c>
      <c r="D146" s="894" t="s">
        <v>35</v>
      </c>
      <c r="E146" s="47"/>
      <c r="F146" s="76"/>
      <c r="G146" s="76"/>
      <c r="H146" s="76"/>
      <c r="I146" s="76"/>
      <c r="J146" s="47" t="s">
        <v>636</v>
      </c>
      <c r="K146" s="168" t="s">
        <v>35</v>
      </c>
      <c r="L146" s="650"/>
      <c r="M146" s="650" t="s">
        <v>128</v>
      </c>
      <c r="N146" s="168"/>
      <c r="O146" s="168"/>
      <c r="P146" s="168"/>
      <c r="Q146" s="38" t="s">
        <v>39</v>
      </c>
      <c r="S146" s="34">
        <v>1</v>
      </c>
      <c r="T146" s="53"/>
      <c r="U146" s="675"/>
      <c r="V146" s="648">
        <v>1</v>
      </c>
      <c r="W146" s="675"/>
      <c r="X146" s="648"/>
      <c r="Y146" s="675"/>
    </row>
    <row r="147" spans="1:26" ht="78" customHeight="1">
      <c r="A147" s="59"/>
      <c r="B147" s="623" t="s">
        <v>326</v>
      </c>
      <c r="C147" s="36" t="s">
        <v>686</v>
      </c>
      <c r="D147" s="901" t="s">
        <v>43</v>
      </c>
      <c r="E147" s="424"/>
      <c r="F147" s="626"/>
      <c r="G147" s="626"/>
      <c r="H147" s="626"/>
      <c r="I147" s="626"/>
      <c r="J147" s="47" t="s">
        <v>65</v>
      </c>
      <c r="K147" s="212" t="s">
        <v>65</v>
      </c>
      <c r="L147" s="650" t="s">
        <v>128</v>
      </c>
      <c r="M147" s="785"/>
      <c r="N147" s="709"/>
      <c r="O147" s="709"/>
      <c r="P147" s="709"/>
      <c r="Q147" s="623" t="s">
        <v>11</v>
      </c>
      <c r="S147" s="34">
        <v>1</v>
      </c>
      <c r="T147" s="53"/>
      <c r="U147" s="675"/>
      <c r="V147" s="648">
        <v>0</v>
      </c>
      <c r="W147" s="675"/>
      <c r="X147" s="648">
        <v>1</v>
      </c>
      <c r="Y147" s="675"/>
    </row>
    <row r="148" spans="1:26" ht="55.5" hidden="1" customHeight="1">
      <c r="A148" s="115"/>
      <c r="B148" s="809" t="s">
        <v>378</v>
      </c>
      <c r="C148" s="37" t="s">
        <v>375</v>
      </c>
      <c r="D148" s="894" t="s">
        <v>376</v>
      </c>
      <c r="E148" s="47"/>
      <c r="F148" s="72"/>
      <c r="G148" s="72"/>
      <c r="H148" s="72"/>
      <c r="I148" s="90"/>
      <c r="J148" s="432" t="s">
        <v>65</v>
      </c>
      <c r="K148" s="797" t="s">
        <v>783</v>
      </c>
      <c r="L148" s="650" t="s">
        <v>128</v>
      </c>
      <c r="M148" s="780"/>
      <c r="N148" s="168"/>
      <c r="O148" s="168"/>
      <c r="P148" s="168"/>
      <c r="Q148" s="703" t="s">
        <v>5</v>
      </c>
      <c r="S148" s="34">
        <v>1</v>
      </c>
      <c r="T148" s="53"/>
      <c r="U148" s="675"/>
      <c r="V148" s="648">
        <v>0</v>
      </c>
      <c r="W148" s="675"/>
      <c r="X148" s="648">
        <v>1</v>
      </c>
      <c r="Y148" s="675"/>
    </row>
    <row r="149" spans="1:26" ht="51" hidden="1" customHeight="1">
      <c r="A149" s="115"/>
      <c r="B149" s="844" t="s">
        <v>378</v>
      </c>
      <c r="C149" s="65" t="s">
        <v>377</v>
      </c>
      <c r="D149" s="902" t="s">
        <v>376</v>
      </c>
      <c r="E149" s="850"/>
      <c r="F149" s="615"/>
      <c r="G149" s="615"/>
      <c r="H149" s="615"/>
      <c r="I149" s="615"/>
      <c r="J149" s="432" t="s">
        <v>65</v>
      </c>
      <c r="K149" s="797" t="s">
        <v>783</v>
      </c>
      <c r="L149" s="650" t="s">
        <v>128</v>
      </c>
      <c r="M149" s="651"/>
      <c r="N149" s="212"/>
      <c r="O149" s="212"/>
      <c r="P149" s="212"/>
      <c r="Q149" s="844" t="s">
        <v>5</v>
      </c>
      <c r="S149" s="34">
        <v>1</v>
      </c>
      <c r="T149" s="53"/>
      <c r="U149" s="675"/>
      <c r="V149" s="648">
        <v>0</v>
      </c>
      <c r="W149" s="675"/>
      <c r="X149" s="648">
        <v>1</v>
      </c>
      <c r="Y149" s="675"/>
      <c r="Z149" s="68"/>
    </row>
    <row r="150" spans="1:26" ht="79.8" hidden="1" customHeight="1">
      <c r="A150" s="116"/>
      <c r="B150" s="38" t="s">
        <v>521</v>
      </c>
      <c r="C150" s="44" t="s">
        <v>449</v>
      </c>
      <c r="D150" s="894" t="s">
        <v>450</v>
      </c>
      <c r="E150" s="47"/>
      <c r="F150" s="72"/>
      <c r="G150" s="72"/>
      <c r="H150" s="72"/>
      <c r="I150" s="72"/>
      <c r="J150" s="47" t="s">
        <v>64</v>
      </c>
      <c r="K150" s="168" t="s">
        <v>774</v>
      </c>
      <c r="L150" s="790" t="s">
        <v>128</v>
      </c>
      <c r="M150" s="780"/>
      <c r="N150" s="168"/>
      <c r="O150" s="168"/>
      <c r="P150" s="168"/>
      <c r="Q150" s="95" t="s">
        <v>14</v>
      </c>
      <c r="S150" s="34">
        <v>1</v>
      </c>
      <c r="T150" s="665">
        <f>SUM(S140:S150)</f>
        <v>11</v>
      </c>
      <c r="U150" s="675"/>
      <c r="V150" s="656">
        <v>0</v>
      </c>
      <c r="W150" s="675"/>
      <c r="X150" s="648">
        <v>1</v>
      </c>
      <c r="Y150" s="675"/>
    </row>
    <row r="151" spans="1:26" ht="27.6" customHeight="1">
      <c r="A151" s="48" t="s">
        <v>119</v>
      </c>
      <c r="B151" s="243"/>
      <c r="C151" s="250"/>
      <c r="D151" s="893"/>
      <c r="E151" s="849"/>
      <c r="F151" s="614"/>
      <c r="G151" s="614"/>
      <c r="H151" s="614"/>
      <c r="I151" s="614"/>
      <c r="J151" s="619"/>
      <c r="K151" s="708"/>
      <c r="L151" s="708"/>
      <c r="M151" s="779"/>
      <c r="N151" s="708"/>
      <c r="O151" s="708"/>
      <c r="P151" s="708"/>
      <c r="Q151" s="963">
        <v>1</v>
      </c>
      <c r="T151" s="664"/>
      <c r="U151" s="677">
        <f>SUM(U152:U157)</f>
        <v>1</v>
      </c>
      <c r="V151" s="677">
        <f t="shared" ref="V151:Z151" si="9">SUM(V152:V157)</f>
        <v>1</v>
      </c>
      <c r="W151" s="677">
        <f t="shared" si="9"/>
        <v>2</v>
      </c>
      <c r="X151" s="677">
        <f t="shared" si="9"/>
        <v>2</v>
      </c>
      <c r="Y151" s="677">
        <f t="shared" si="9"/>
        <v>0</v>
      </c>
      <c r="Z151" s="677">
        <f t="shared" si="9"/>
        <v>0</v>
      </c>
    </row>
    <row r="152" spans="1:26" ht="90" hidden="1" customHeight="1">
      <c r="A152" s="59"/>
      <c r="B152" s="618" t="s">
        <v>361</v>
      </c>
      <c r="C152" s="618" t="s">
        <v>190</v>
      </c>
      <c r="D152" s="431" t="s">
        <v>191</v>
      </c>
      <c r="E152" s="855"/>
      <c r="F152" s="615"/>
      <c r="G152" s="615"/>
      <c r="H152" s="615"/>
      <c r="I152" s="615"/>
      <c r="J152" s="620" t="s">
        <v>64</v>
      </c>
      <c r="K152" s="212" t="s">
        <v>764</v>
      </c>
      <c r="L152" s="650"/>
      <c r="M152" s="790" t="s">
        <v>128</v>
      </c>
      <c r="N152" s="212"/>
      <c r="O152" s="212"/>
      <c r="P152" s="212"/>
      <c r="Q152" s="618" t="s">
        <v>4</v>
      </c>
      <c r="S152" s="34">
        <v>1</v>
      </c>
      <c r="T152" s="53"/>
      <c r="U152" s="675"/>
      <c r="V152" s="648">
        <v>1</v>
      </c>
      <c r="W152" s="675">
        <v>0</v>
      </c>
      <c r="X152" s="648"/>
      <c r="Y152" s="675"/>
    </row>
    <row r="153" spans="1:26" ht="76.2" hidden="1" customHeight="1">
      <c r="A153" s="59"/>
      <c r="B153" s="38" t="s">
        <v>224</v>
      </c>
      <c r="C153" s="37" t="s">
        <v>225</v>
      </c>
      <c r="D153" s="894" t="s">
        <v>46</v>
      </c>
      <c r="E153" s="47"/>
      <c r="F153" s="72"/>
      <c r="G153" s="72"/>
      <c r="H153" s="72"/>
      <c r="I153" s="72"/>
      <c r="J153" s="47" t="s">
        <v>64</v>
      </c>
      <c r="K153" s="212" t="s">
        <v>751</v>
      </c>
      <c r="L153" s="650"/>
      <c r="M153" s="780"/>
      <c r="N153" s="742" t="s">
        <v>128</v>
      </c>
      <c r="O153" s="168"/>
      <c r="P153" s="168"/>
      <c r="Q153" s="38" t="s">
        <v>8</v>
      </c>
      <c r="S153" s="34">
        <v>1</v>
      </c>
      <c r="T153" s="53"/>
      <c r="U153" s="675"/>
      <c r="V153" s="648"/>
      <c r="W153" s="675">
        <v>1</v>
      </c>
      <c r="X153" s="648"/>
      <c r="Y153" s="675"/>
    </row>
    <row r="154" spans="1:26" ht="75" hidden="1" customHeight="1">
      <c r="A154" s="59"/>
      <c r="B154" s="38" t="s">
        <v>249</v>
      </c>
      <c r="C154" s="37" t="s">
        <v>250</v>
      </c>
      <c r="D154" s="894" t="s">
        <v>43</v>
      </c>
      <c r="E154" s="47"/>
      <c r="F154" s="72"/>
      <c r="G154" s="72"/>
      <c r="H154" s="72"/>
      <c r="I154" s="72"/>
      <c r="J154" s="47" t="s">
        <v>65</v>
      </c>
      <c r="K154" s="212" t="s">
        <v>35</v>
      </c>
      <c r="L154" s="650"/>
      <c r="M154" s="780"/>
      <c r="N154" s="650" t="s">
        <v>128</v>
      </c>
      <c r="O154" s="168"/>
      <c r="P154" s="168"/>
      <c r="Q154" s="38" t="s">
        <v>9</v>
      </c>
      <c r="R154" s="164"/>
      <c r="S154" s="164">
        <v>1</v>
      </c>
      <c r="T154" s="208"/>
      <c r="U154" s="675"/>
      <c r="V154" s="648"/>
      <c r="W154" s="675">
        <v>1</v>
      </c>
      <c r="X154" s="648"/>
      <c r="Y154" s="675"/>
    </row>
    <row r="155" spans="1:26" ht="57.6" hidden="1" customHeight="1">
      <c r="A155" s="207"/>
      <c r="B155" s="473" t="s">
        <v>169</v>
      </c>
      <c r="C155" s="225" t="s">
        <v>539</v>
      </c>
      <c r="D155" s="881" t="s">
        <v>30</v>
      </c>
      <c r="E155" s="203"/>
      <c r="F155" s="410"/>
      <c r="G155" s="203"/>
      <c r="H155" s="203"/>
      <c r="I155" s="203"/>
      <c r="J155" s="210" t="s">
        <v>65</v>
      </c>
      <c r="K155" s="210" t="s">
        <v>65</v>
      </c>
      <c r="L155" s="650" t="s">
        <v>128</v>
      </c>
      <c r="M155" s="169"/>
      <c r="N155" s="169"/>
      <c r="O155" s="169"/>
      <c r="P155" s="169"/>
      <c r="Q155" s="471" t="s">
        <v>17</v>
      </c>
      <c r="S155" s="34">
        <v>1</v>
      </c>
      <c r="U155" s="675">
        <v>0</v>
      </c>
      <c r="V155" s="648"/>
      <c r="W155" s="675"/>
      <c r="X155" s="648">
        <v>1</v>
      </c>
      <c r="Y155" s="675"/>
      <c r="Z155" s="68"/>
    </row>
    <row r="156" spans="1:26" ht="55.2" hidden="1" customHeight="1">
      <c r="A156" s="207"/>
      <c r="B156" s="167" t="s">
        <v>169</v>
      </c>
      <c r="C156" s="200" t="s">
        <v>687</v>
      </c>
      <c r="D156" s="881" t="s">
        <v>170</v>
      </c>
      <c r="E156" s="472"/>
      <c r="F156" s="410"/>
      <c r="G156" s="203"/>
      <c r="H156" s="203"/>
      <c r="I156" s="203"/>
      <c r="J156" s="210" t="s">
        <v>65</v>
      </c>
      <c r="K156" s="210" t="s">
        <v>65</v>
      </c>
      <c r="L156" s="742" t="s">
        <v>128</v>
      </c>
      <c r="M156" s="169"/>
      <c r="N156" s="169"/>
      <c r="O156" s="169"/>
      <c r="P156" s="169"/>
      <c r="Q156" s="898" t="s">
        <v>17</v>
      </c>
      <c r="S156" s="147">
        <v>1</v>
      </c>
      <c r="U156" s="675">
        <v>0</v>
      </c>
      <c r="V156" s="648"/>
      <c r="W156" s="675"/>
      <c r="X156" s="648">
        <v>1</v>
      </c>
      <c r="Y156" s="675"/>
      <c r="Z156" s="68"/>
    </row>
    <row r="157" spans="1:26" ht="88.2" hidden="1" customHeight="1">
      <c r="A157" s="474"/>
      <c r="B157" s="211" t="s">
        <v>688</v>
      </c>
      <c r="C157" s="200" t="s">
        <v>164</v>
      </c>
      <c r="D157" s="880" t="s">
        <v>689</v>
      </c>
      <c r="E157" s="169"/>
      <c r="F157" s="410"/>
      <c r="G157" s="203"/>
      <c r="H157" s="203"/>
      <c r="I157" s="203"/>
      <c r="J157" s="169" t="s">
        <v>690</v>
      </c>
      <c r="K157" s="169">
        <v>3.53</v>
      </c>
      <c r="L157" s="650" t="s">
        <v>128</v>
      </c>
      <c r="M157" s="169"/>
      <c r="N157" s="169"/>
      <c r="O157" s="169"/>
      <c r="P157" s="169"/>
      <c r="Q157" s="211" t="s">
        <v>7</v>
      </c>
      <c r="S157" s="147">
        <v>1</v>
      </c>
      <c r="T157" s="665">
        <f>SUM(S152:S157)</f>
        <v>6</v>
      </c>
      <c r="U157" s="675">
        <v>1</v>
      </c>
      <c r="V157" s="656"/>
      <c r="W157" s="675"/>
      <c r="X157" s="648"/>
      <c r="Y157" s="675"/>
      <c r="Z157" s="68"/>
    </row>
    <row r="158" spans="1:26" ht="63" customHeight="1">
      <c r="A158" s="1026" t="s">
        <v>921</v>
      </c>
      <c r="B158" s="106" t="s">
        <v>894</v>
      </c>
      <c r="C158" s="985"/>
      <c r="D158" s="986"/>
      <c r="E158" s="987"/>
      <c r="F158" s="410"/>
      <c r="G158" s="203"/>
      <c r="H158" s="203"/>
      <c r="I158" s="203"/>
      <c r="J158" s="983"/>
      <c r="K158" s="736"/>
      <c r="L158" s="796"/>
      <c r="M158" s="757"/>
      <c r="N158" s="757"/>
      <c r="O158" s="757"/>
      <c r="P158" s="757"/>
      <c r="Q158" s="988">
        <v>1</v>
      </c>
      <c r="S158" s="147"/>
      <c r="T158" s="641"/>
      <c r="U158" s="675"/>
      <c r="V158" s="656"/>
      <c r="W158" s="675"/>
      <c r="X158" s="648"/>
      <c r="Y158" s="675"/>
      <c r="Z158" s="68"/>
    </row>
    <row r="159" spans="1:26" ht="28.8" customHeight="1">
      <c r="A159" s="376" t="s">
        <v>125</v>
      </c>
      <c r="B159" s="241"/>
      <c r="C159" s="261"/>
      <c r="D159" s="908"/>
      <c r="E159" s="248"/>
      <c r="F159" s="626"/>
      <c r="G159" s="626"/>
      <c r="H159" s="626"/>
      <c r="I159" s="626"/>
      <c r="J159" s="248"/>
      <c r="K159" s="840"/>
      <c r="L159" s="709"/>
      <c r="M159" s="785"/>
      <c r="N159" s="709"/>
      <c r="O159" s="709"/>
      <c r="P159" s="709"/>
      <c r="Q159" s="962">
        <v>1</v>
      </c>
      <c r="U159" s="677">
        <f t="shared" ref="U159:Z159" si="10">SUM(U161:U202)</f>
        <v>8</v>
      </c>
      <c r="V159" s="677">
        <f t="shared" si="10"/>
        <v>22</v>
      </c>
      <c r="W159" s="677">
        <f t="shared" si="10"/>
        <v>8</v>
      </c>
      <c r="X159" s="677">
        <f t="shared" si="10"/>
        <v>1</v>
      </c>
      <c r="Y159" s="677">
        <f t="shared" si="10"/>
        <v>0</v>
      </c>
      <c r="Z159" s="677">
        <f t="shared" si="10"/>
        <v>0</v>
      </c>
    </row>
    <row r="160" spans="1:26" ht="27" customHeight="1">
      <c r="A160" s="108" t="s">
        <v>120</v>
      </c>
      <c r="B160" s="158"/>
      <c r="C160" s="36"/>
      <c r="D160" s="909"/>
      <c r="E160" s="251"/>
      <c r="F160" s="626"/>
      <c r="G160" s="626"/>
      <c r="H160" s="626"/>
      <c r="I160" s="626"/>
      <c r="J160" s="251"/>
      <c r="K160" s="739"/>
      <c r="L160" s="709"/>
      <c r="M160" s="785"/>
      <c r="N160" s="709"/>
      <c r="O160" s="709"/>
      <c r="P160" s="709"/>
      <c r="Q160" s="965">
        <v>1</v>
      </c>
      <c r="U160" s="675"/>
      <c r="V160" s="648"/>
      <c r="W160" s="675"/>
      <c r="X160" s="648"/>
      <c r="Y160" s="675"/>
    </row>
    <row r="161" spans="1:26" ht="127.2" hidden="1" customHeight="1">
      <c r="A161" s="108"/>
      <c r="B161" s="618" t="s">
        <v>740</v>
      </c>
      <c r="C161" s="65" t="s">
        <v>735</v>
      </c>
      <c r="D161" s="404" t="s">
        <v>739</v>
      </c>
      <c r="E161" s="210"/>
      <c r="F161" s="210"/>
      <c r="G161" s="210"/>
      <c r="H161" s="642"/>
      <c r="I161" s="643"/>
      <c r="J161" s="212" t="s">
        <v>64</v>
      </c>
      <c r="K161" s="212">
        <v>5.84</v>
      </c>
      <c r="L161" s="650"/>
      <c r="M161" s="790" t="s">
        <v>128</v>
      </c>
      <c r="N161" s="741"/>
      <c r="O161" s="210"/>
      <c r="P161" s="210"/>
      <c r="Q161" s="817" t="s">
        <v>16</v>
      </c>
      <c r="R161" s="213"/>
      <c r="S161" s="213">
        <v>1</v>
      </c>
      <c r="T161" s="220"/>
      <c r="U161" s="683"/>
      <c r="V161" s="684">
        <v>1</v>
      </c>
      <c r="W161" s="675">
        <v>0</v>
      </c>
      <c r="X161" s="648"/>
      <c r="Y161" s="675"/>
    </row>
    <row r="162" spans="1:26" ht="74.400000000000006" hidden="1" customHeight="1">
      <c r="A162" s="108"/>
      <c r="B162" s="38" t="s">
        <v>535</v>
      </c>
      <c r="C162" s="37" t="s">
        <v>159</v>
      </c>
      <c r="D162" s="887">
        <v>4</v>
      </c>
      <c r="E162" s="198"/>
      <c r="F162" s="72"/>
      <c r="G162" s="72"/>
      <c r="H162" s="145"/>
      <c r="I162" s="221"/>
      <c r="J162" s="47" t="s">
        <v>64</v>
      </c>
      <c r="K162" s="212">
        <v>4.3499999999999996</v>
      </c>
      <c r="L162" s="650"/>
      <c r="M162" s="780"/>
      <c r="N162" s="790" t="s">
        <v>128</v>
      </c>
      <c r="O162" s="169"/>
      <c r="P162" s="169"/>
      <c r="Q162" s="818" t="s">
        <v>16</v>
      </c>
      <c r="R162" s="213"/>
      <c r="S162" s="213">
        <v>1</v>
      </c>
      <c r="T162" s="220"/>
      <c r="U162" s="683"/>
      <c r="V162" s="684"/>
      <c r="W162" s="675">
        <v>1</v>
      </c>
      <c r="X162" s="648"/>
      <c r="Y162" s="675"/>
    </row>
    <row r="163" spans="1:26" ht="69" hidden="1" customHeight="1">
      <c r="A163" s="108"/>
      <c r="B163" s="618" t="s">
        <v>567</v>
      </c>
      <c r="C163" s="37" t="s">
        <v>159</v>
      </c>
      <c r="D163" s="886">
        <v>4</v>
      </c>
      <c r="E163" s="197"/>
      <c r="F163" s="615"/>
      <c r="G163" s="615"/>
      <c r="H163" s="143"/>
      <c r="I163" s="615"/>
      <c r="J163" s="47" t="s">
        <v>64</v>
      </c>
      <c r="K163" s="212">
        <v>4.42</v>
      </c>
      <c r="L163" s="650"/>
      <c r="M163" s="651"/>
      <c r="N163" s="790" t="s">
        <v>128</v>
      </c>
      <c r="O163" s="210"/>
      <c r="P163" s="210"/>
      <c r="Q163" s="848" t="s">
        <v>16</v>
      </c>
      <c r="S163" s="34">
        <v>1</v>
      </c>
      <c r="T163" s="54"/>
      <c r="U163" s="675"/>
      <c r="V163" s="648"/>
      <c r="W163" s="675">
        <v>1</v>
      </c>
      <c r="X163" s="648"/>
      <c r="Y163" s="675"/>
    </row>
    <row r="164" spans="1:26" s="164" customFormat="1" ht="86.4" hidden="1" customHeight="1">
      <c r="A164" s="108"/>
      <c r="B164" s="44" t="s">
        <v>738</v>
      </c>
      <c r="C164" s="37" t="s">
        <v>736</v>
      </c>
      <c r="D164" s="906" t="s">
        <v>30</v>
      </c>
      <c r="E164" s="223"/>
      <c r="F164" s="169"/>
      <c r="G164" s="169"/>
      <c r="H164" s="644"/>
      <c r="I164" s="169"/>
      <c r="J164" s="168" t="s">
        <v>64</v>
      </c>
      <c r="K164" s="212" t="s">
        <v>737</v>
      </c>
      <c r="L164" s="650"/>
      <c r="M164" s="780"/>
      <c r="N164" s="790" t="s">
        <v>128</v>
      </c>
      <c r="O164" s="168"/>
      <c r="P164" s="168"/>
      <c r="Q164" s="848" t="s">
        <v>16</v>
      </c>
      <c r="S164" s="164">
        <v>1</v>
      </c>
      <c r="T164" s="222"/>
      <c r="U164" s="675"/>
      <c r="V164" s="648"/>
      <c r="W164" s="675">
        <v>1</v>
      </c>
      <c r="X164" s="648"/>
      <c r="Y164" s="675"/>
    </row>
    <row r="165" spans="1:26" ht="64.2" hidden="1" customHeight="1">
      <c r="A165" s="108"/>
      <c r="B165" s="653" t="s">
        <v>586</v>
      </c>
      <c r="C165" s="37" t="s">
        <v>152</v>
      </c>
      <c r="D165" s="894" t="s">
        <v>35</v>
      </c>
      <c r="E165" s="47"/>
      <c r="F165" s="72"/>
      <c r="G165" s="72"/>
      <c r="H165" s="72"/>
      <c r="I165" s="72"/>
      <c r="J165" s="47" t="s">
        <v>64</v>
      </c>
      <c r="K165" s="212" t="s">
        <v>35</v>
      </c>
      <c r="L165" s="650"/>
      <c r="M165" s="789" t="s">
        <v>128</v>
      </c>
      <c r="N165" s="168"/>
      <c r="O165" s="168"/>
      <c r="P165" s="168"/>
      <c r="Q165" s="848" t="s">
        <v>16</v>
      </c>
      <c r="S165" s="34">
        <v>1</v>
      </c>
      <c r="T165" s="54"/>
      <c r="U165" s="675"/>
      <c r="V165" s="648">
        <v>1</v>
      </c>
      <c r="W165" s="675"/>
      <c r="X165" s="648"/>
      <c r="Y165" s="675"/>
    </row>
    <row r="166" spans="1:26" ht="67.8" hidden="1" customHeight="1">
      <c r="A166" s="96"/>
      <c r="B166" s="859" t="s">
        <v>586</v>
      </c>
      <c r="C166" s="37" t="s">
        <v>203</v>
      </c>
      <c r="D166" s="902" t="s">
        <v>30</v>
      </c>
      <c r="E166" s="850"/>
      <c r="F166" s="615"/>
      <c r="G166" s="615"/>
      <c r="H166" s="615"/>
      <c r="I166" s="615"/>
      <c r="J166" s="47" t="s">
        <v>64</v>
      </c>
      <c r="K166" s="212" t="s">
        <v>796</v>
      </c>
      <c r="L166" s="650"/>
      <c r="M166" s="651"/>
      <c r="N166" s="742" t="s">
        <v>128</v>
      </c>
      <c r="O166" s="212"/>
      <c r="P166" s="212"/>
      <c r="Q166" s="38" t="s">
        <v>6</v>
      </c>
      <c r="S166" s="34">
        <v>1</v>
      </c>
      <c r="T166" s="54"/>
      <c r="U166" s="675"/>
      <c r="V166" s="648"/>
      <c r="W166" s="675">
        <v>1</v>
      </c>
      <c r="X166" s="648"/>
      <c r="Y166" s="675"/>
    </row>
    <row r="167" spans="1:26" ht="72.599999999999994" hidden="1" customHeight="1">
      <c r="A167" s="108"/>
      <c r="B167" s="855" t="s">
        <v>586</v>
      </c>
      <c r="C167" s="37" t="s">
        <v>203</v>
      </c>
      <c r="D167" s="894" t="s">
        <v>32</v>
      </c>
      <c r="E167" s="47"/>
      <c r="F167" s="72"/>
      <c r="G167" s="72"/>
      <c r="H167" s="72"/>
      <c r="I167" s="72"/>
      <c r="J167" s="47" t="s">
        <v>64</v>
      </c>
      <c r="K167" s="212" t="s">
        <v>752</v>
      </c>
      <c r="L167" s="650" t="s">
        <v>128</v>
      </c>
      <c r="M167" s="780"/>
      <c r="N167" s="168"/>
      <c r="O167" s="168"/>
      <c r="P167" s="168"/>
      <c r="Q167" s="38" t="s">
        <v>8</v>
      </c>
      <c r="S167" s="34">
        <v>1</v>
      </c>
      <c r="T167" s="54"/>
      <c r="U167" s="675">
        <v>1</v>
      </c>
      <c r="V167" s="648"/>
      <c r="W167" s="675"/>
      <c r="X167" s="648"/>
      <c r="Y167" s="675"/>
    </row>
    <row r="168" spans="1:26" ht="90" hidden="1" customHeight="1">
      <c r="A168" s="108"/>
      <c r="B168" s="859" t="s">
        <v>586</v>
      </c>
      <c r="C168" s="37" t="s">
        <v>318</v>
      </c>
      <c r="D168" s="894" t="s">
        <v>35</v>
      </c>
      <c r="E168" s="47"/>
      <c r="F168" s="76"/>
      <c r="G168" s="76"/>
      <c r="H168" s="76"/>
      <c r="I168" s="76"/>
      <c r="J168" s="47" t="s">
        <v>625</v>
      </c>
      <c r="K168" s="168" t="s">
        <v>35</v>
      </c>
      <c r="L168" s="650"/>
      <c r="M168" s="789" t="s">
        <v>128</v>
      </c>
      <c r="N168" s="168"/>
      <c r="O168" s="168"/>
      <c r="P168" s="168"/>
      <c r="Q168" s="38" t="s">
        <v>39</v>
      </c>
      <c r="S168" s="34">
        <v>1</v>
      </c>
      <c r="T168" s="54"/>
      <c r="U168" s="675"/>
      <c r="V168" s="648">
        <v>1</v>
      </c>
      <c r="W168" s="675"/>
      <c r="X168" s="648"/>
      <c r="Y168" s="675"/>
    </row>
    <row r="169" spans="1:26" ht="64.8" customHeight="1">
      <c r="A169" s="108"/>
      <c r="B169" s="859" t="s">
        <v>586</v>
      </c>
      <c r="C169" s="37" t="s">
        <v>393</v>
      </c>
      <c r="D169" s="880" t="s">
        <v>151</v>
      </c>
      <c r="E169" s="72"/>
      <c r="F169" s="412"/>
      <c r="G169" s="412"/>
      <c r="H169" s="413"/>
      <c r="I169" s="412"/>
      <c r="J169" s="72" t="s">
        <v>64</v>
      </c>
      <c r="K169" s="169" t="s">
        <v>151</v>
      </c>
      <c r="L169" s="650"/>
      <c r="M169" s="789" t="s">
        <v>128</v>
      </c>
      <c r="N169" s="393"/>
      <c r="O169" s="393"/>
      <c r="P169" s="393"/>
      <c r="Q169" s="703" t="s">
        <v>11</v>
      </c>
      <c r="S169" s="34">
        <v>1</v>
      </c>
      <c r="T169" s="54"/>
      <c r="U169" s="675"/>
      <c r="V169" s="648">
        <v>1</v>
      </c>
      <c r="W169" s="675"/>
      <c r="X169" s="648"/>
      <c r="Y169" s="675"/>
    </row>
    <row r="170" spans="1:26" ht="69.599999999999994" customHeight="1">
      <c r="A170" s="108"/>
      <c r="B170" s="859" t="s">
        <v>586</v>
      </c>
      <c r="C170" s="65" t="s">
        <v>390</v>
      </c>
      <c r="D170" s="404" t="s">
        <v>329</v>
      </c>
      <c r="E170" s="847"/>
      <c r="F170" s="224"/>
      <c r="G170" s="224"/>
      <c r="H170" s="224"/>
      <c r="I170" s="224"/>
      <c r="J170" s="72" t="s">
        <v>64</v>
      </c>
      <c r="K170" s="210" t="s">
        <v>329</v>
      </c>
      <c r="L170" s="650"/>
      <c r="M170" s="789" t="s">
        <v>128</v>
      </c>
      <c r="N170" s="798"/>
      <c r="O170" s="798"/>
      <c r="P170" s="798"/>
      <c r="Q170" s="844" t="s">
        <v>11</v>
      </c>
      <c r="S170" s="34">
        <v>1</v>
      </c>
      <c r="T170" s="54"/>
      <c r="U170" s="675"/>
      <c r="V170" s="648">
        <v>1</v>
      </c>
      <c r="W170" s="675"/>
      <c r="X170" s="648"/>
      <c r="Y170" s="675"/>
    </row>
    <row r="171" spans="1:26" ht="51.75" hidden="1" customHeight="1">
      <c r="A171" s="108"/>
      <c r="B171" s="855" t="s">
        <v>586</v>
      </c>
      <c r="C171" s="38" t="s">
        <v>453</v>
      </c>
      <c r="D171" s="910" t="s">
        <v>32</v>
      </c>
      <c r="E171" s="837"/>
      <c r="F171" s="72"/>
      <c r="G171" s="72"/>
      <c r="H171" s="72"/>
      <c r="I171" s="72"/>
      <c r="J171" s="837" t="s">
        <v>37</v>
      </c>
      <c r="K171" s="830" t="s">
        <v>814</v>
      </c>
      <c r="L171" s="742" t="s">
        <v>128</v>
      </c>
      <c r="M171" s="780"/>
      <c r="N171" s="168"/>
      <c r="O171" s="168"/>
      <c r="P171" s="168"/>
      <c r="Q171" s="38" t="s">
        <v>14</v>
      </c>
      <c r="S171" s="34">
        <v>1</v>
      </c>
      <c r="T171" s="54"/>
      <c r="U171" s="675">
        <v>1</v>
      </c>
      <c r="V171" s="648"/>
      <c r="W171" s="675"/>
      <c r="X171" s="648"/>
      <c r="Y171" s="675"/>
    </row>
    <row r="172" spans="1:26" ht="60" hidden="1" customHeight="1">
      <c r="A172" s="108"/>
      <c r="B172" s="81" t="s">
        <v>586</v>
      </c>
      <c r="C172" s="160" t="s">
        <v>474</v>
      </c>
      <c r="D172" s="902" t="s">
        <v>32</v>
      </c>
      <c r="E172" s="248"/>
      <c r="F172" s="410"/>
      <c r="G172" s="815"/>
      <c r="H172" s="815"/>
      <c r="I172" s="815"/>
      <c r="J172" s="815" t="s">
        <v>603</v>
      </c>
      <c r="K172" s="210" t="s">
        <v>771</v>
      </c>
      <c r="L172" s="742" t="s">
        <v>128</v>
      </c>
      <c r="M172" s="780"/>
      <c r="N172" s="168"/>
      <c r="O172" s="168"/>
      <c r="P172" s="168"/>
      <c r="Q172" s="38" t="s">
        <v>17</v>
      </c>
      <c r="S172" s="34">
        <v>1</v>
      </c>
      <c r="T172" s="54"/>
      <c r="U172" s="675">
        <v>1</v>
      </c>
      <c r="V172" s="648"/>
      <c r="W172" s="675"/>
      <c r="X172" s="648"/>
      <c r="Y172" s="675"/>
    </row>
    <row r="173" spans="1:26" ht="71.400000000000006" hidden="1" customHeight="1">
      <c r="A173" s="108"/>
      <c r="B173" s="81" t="s">
        <v>586</v>
      </c>
      <c r="C173" s="77" t="s">
        <v>203</v>
      </c>
      <c r="D173" s="894" t="s">
        <v>35</v>
      </c>
      <c r="E173" s="47"/>
      <c r="F173" s="47"/>
      <c r="G173" s="47"/>
      <c r="H173" s="84"/>
      <c r="I173" s="84"/>
      <c r="J173" s="47" t="s">
        <v>691</v>
      </c>
      <c r="K173" s="168" t="s">
        <v>35</v>
      </c>
      <c r="L173" s="650"/>
      <c r="M173" s="742" t="s">
        <v>128</v>
      </c>
      <c r="N173" s="168"/>
      <c r="O173" s="168"/>
      <c r="P173" s="168"/>
      <c r="Q173" s="85" t="s">
        <v>15</v>
      </c>
      <c r="S173" s="34">
        <v>1</v>
      </c>
      <c r="T173" s="54"/>
      <c r="U173" s="675"/>
      <c r="V173" s="648">
        <v>1</v>
      </c>
      <c r="W173" s="675"/>
      <c r="X173" s="648"/>
      <c r="Y173" s="675"/>
      <c r="Z173" s="68"/>
    </row>
    <row r="174" spans="1:26" ht="79.2" hidden="1" customHeight="1">
      <c r="A174" s="108"/>
      <c r="B174" s="83" t="s">
        <v>387</v>
      </c>
      <c r="C174" s="65" t="s">
        <v>282</v>
      </c>
      <c r="D174" s="902" t="s">
        <v>151</v>
      </c>
      <c r="E174" s="850"/>
      <c r="F174" s="615"/>
      <c r="G174" s="615"/>
      <c r="H174" s="615"/>
      <c r="I174" s="615"/>
      <c r="J174" s="620" t="s">
        <v>151</v>
      </c>
      <c r="K174" s="212" t="s">
        <v>151</v>
      </c>
      <c r="L174" s="212"/>
      <c r="M174" s="650" t="s">
        <v>128</v>
      </c>
      <c r="N174" s="212"/>
      <c r="O174" s="212"/>
      <c r="P174" s="212"/>
      <c r="Q174" s="618" t="s">
        <v>7</v>
      </c>
      <c r="T174" s="54"/>
      <c r="U174" s="675">
        <v>0</v>
      </c>
      <c r="V174" s="648">
        <v>1</v>
      </c>
      <c r="W174" s="675"/>
      <c r="X174" s="648"/>
      <c r="Y174" s="675"/>
    </row>
    <row r="175" spans="1:26" ht="100.2" hidden="1" customHeight="1">
      <c r="A175" s="96"/>
      <c r="B175" s="38" t="s">
        <v>296</v>
      </c>
      <c r="C175" s="37" t="s">
        <v>297</v>
      </c>
      <c r="D175" s="894" t="s">
        <v>298</v>
      </c>
      <c r="E175" s="47"/>
      <c r="F175" s="72"/>
      <c r="G175" s="72"/>
      <c r="H175" s="72"/>
      <c r="I175" s="72"/>
      <c r="J175" s="47" t="s">
        <v>629</v>
      </c>
      <c r="K175" s="212" t="s">
        <v>764</v>
      </c>
      <c r="L175" s="650"/>
      <c r="M175" s="650" t="s">
        <v>128</v>
      </c>
      <c r="N175" s="168"/>
      <c r="O175" s="168"/>
      <c r="P175" s="168"/>
      <c r="Q175" s="38" t="s">
        <v>18</v>
      </c>
      <c r="S175" s="34">
        <v>1</v>
      </c>
      <c r="T175" s="54"/>
      <c r="U175" s="675"/>
      <c r="V175" s="648">
        <v>1</v>
      </c>
      <c r="W175" s="675"/>
      <c r="X175" s="648"/>
      <c r="Y175" s="675"/>
    </row>
    <row r="176" spans="1:26" s="164" customFormat="1" ht="51.6" hidden="1" customHeight="1">
      <c r="A176" s="430"/>
      <c r="B176" s="372" t="s">
        <v>551</v>
      </c>
      <c r="C176" s="211" t="s">
        <v>552</v>
      </c>
      <c r="D176" s="902" t="s">
        <v>30</v>
      </c>
      <c r="E176" s="725"/>
      <c r="F176" s="928"/>
      <c r="G176" s="210"/>
      <c r="H176" s="210"/>
      <c r="I176" s="210"/>
      <c r="J176" s="210" t="s">
        <v>64</v>
      </c>
      <c r="K176" s="210" t="s">
        <v>35</v>
      </c>
      <c r="L176" s="650"/>
      <c r="M176" s="651"/>
      <c r="N176" s="650" t="s">
        <v>128</v>
      </c>
      <c r="O176" s="212"/>
      <c r="P176" s="212"/>
      <c r="Q176" s="366" t="s">
        <v>17</v>
      </c>
      <c r="S176" s="164">
        <v>1</v>
      </c>
      <c r="T176" s="222"/>
      <c r="U176" s="675"/>
      <c r="V176" s="648"/>
      <c r="W176" s="675">
        <v>1</v>
      </c>
      <c r="X176" s="648"/>
      <c r="Y176" s="675"/>
    </row>
    <row r="177" spans="1:25" ht="50.4" hidden="1" customHeight="1">
      <c r="A177" s="234"/>
      <c r="B177" s="200" t="s">
        <v>551</v>
      </c>
      <c r="C177" s="37" t="s">
        <v>267</v>
      </c>
      <c r="D177" s="894" t="s">
        <v>36</v>
      </c>
      <c r="E177" s="47"/>
      <c r="F177" s="72"/>
      <c r="G177" s="72"/>
      <c r="H177" s="72"/>
      <c r="I177" s="90"/>
      <c r="J177" s="47" t="s">
        <v>41</v>
      </c>
      <c r="K177" s="168" t="s">
        <v>36</v>
      </c>
      <c r="L177" s="650"/>
      <c r="M177" s="789" t="s">
        <v>128</v>
      </c>
      <c r="N177" s="168"/>
      <c r="O177" s="168"/>
      <c r="P177" s="481">
        <v>5000</v>
      </c>
      <c r="Q177" s="38" t="s">
        <v>13</v>
      </c>
      <c r="S177" s="34">
        <v>1</v>
      </c>
      <c r="T177" s="54"/>
      <c r="U177" s="675"/>
      <c r="V177" s="648">
        <v>1</v>
      </c>
      <c r="W177" s="675"/>
      <c r="X177" s="648"/>
      <c r="Y177" s="675"/>
    </row>
    <row r="178" spans="1:25" ht="57.6" hidden="1" customHeight="1">
      <c r="A178" s="108"/>
      <c r="B178" s="277" t="s">
        <v>551</v>
      </c>
      <c r="C178" s="37" t="s">
        <v>226</v>
      </c>
      <c r="D178" s="894" t="s">
        <v>35</v>
      </c>
      <c r="E178" s="47"/>
      <c r="F178" s="72"/>
      <c r="G178" s="72"/>
      <c r="H178" s="72"/>
      <c r="I178" s="72"/>
      <c r="J178" s="47" t="s">
        <v>64</v>
      </c>
      <c r="K178" s="212" t="s">
        <v>35</v>
      </c>
      <c r="L178" s="650"/>
      <c r="M178" s="789" t="s">
        <v>128</v>
      </c>
      <c r="N178" s="168"/>
      <c r="O178" s="168"/>
      <c r="P178" s="168"/>
      <c r="Q178" s="38" t="s">
        <v>8</v>
      </c>
      <c r="S178" s="34">
        <v>1</v>
      </c>
      <c r="T178" s="54"/>
      <c r="U178" s="675"/>
      <c r="V178" s="648">
        <v>1</v>
      </c>
      <c r="W178" s="675"/>
      <c r="X178" s="648"/>
      <c r="Y178" s="675"/>
    </row>
    <row r="179" spans="1:25" ht="76.8" hidden="1" customHeight="1">
      <c r="A179" s="108"/>
      <c r="B179" s="372" t="s">
        <v>551</v>
      </c>
      <c r="C179" s="161" t="s">
        <v>558</v>
      </c>
      <c r="D179" s="902" t="s">
        <v>299</v>
      </c>
      <c r="E179" s="850"/>
      <c r="F179" s="615"/>
      <c r="G179" s="615"/>
      <c r="H179" s="615"/>
      <c r="I179" s="615"/>
      <c r="J179" s="620" t="s">
        <v>64</v>
      </c>
      <c r="K179" s="212" t="s">
        <v>36</v>
      </c>
      <c r="L179" s="650"/>
      <c r="M179" s="650" t="s">
        <v>128</v>
      </c>
      <c r="N179" s="212"/>
      <c r="O179" s="212"/>
      <c r="P179" s="212"/>
      <c r="Q179" s="38" t="s">
        <v>18</v>
      </c>
      <c r="S179" s="34">
        <v>1</v>
      </c>
      <c r="T179" s="54"/>
      <c r="U179" s="675"/>
      <c r="V179" s="648">
        <v>1</v>
      </c>
      <c r="W179" s="675"/>
      <c r="X179" s="648"/>
      <c r="Y179" s="675"/>
    </row>
    <row r="180" spans="1:25" ht="97.8" hidden="1" customHeight="1">
      <c r="A180" s="67"/>
      <c r="B180" s="200" t="s">
        <v>551</v>
      </c>
      <c r="C180" s="37" t="s">
        <v>433</v>
      </c>
      <c r="D180" s="894" t="s">
        <v>35</v>
      </c>
      <c r="E180" s="47"/>
      <c r="F180" s="72"/>
      <c r="G180" s="72"/>
      <c r="H180" s="75"/>
      <c r="I180" s="72"/>
      <c r="J180" s="827" t="s">
        <v>692</v>
      </c>
      <c r="K180" s="168" t="s">
        <v>35</v>
      </c>
      <c r="L180" s="168"/>
      <c r="M180" s="742" t="s">
        <v>128</v>
      </c>
      <c r="N180" s="168"/>
      <c r="O180" s="168"/>
      <c r="P180" s="168"/>
      <c r="Q180" s="38" t="s">
        <v>15</v>
      </c>
      <c r="T180" s="54"/>
      <c r="U180" s="675">
        <v>0</v>
      </c>
      <c r="V180" s="648">
        <v>1</v>
      </c>
      <c r="W180" s="675"/>
      <c r="X180" s="648"/>
      <c r="Y180" s="675"/>
    </row>
    <row r="181" spans="1:25" ht="55.2" customHeight="1">
      <c r="A181" s="108"/>
      <c r="B181" s="200" t="s">
        <v>713</v>
      </c>
      <c r="C181" s="65" t="s">
        <v>282</v>
      </c>
      <c r="D181" s="902" t="s">
        <v>151</v>
      </c>
      <c r="E181" s="850"/>
      <c r="F181" s="615"/>
      <c r="G181" s="615"/>
      <c r="H181" s="93"/>
      <c r="I181" s="615"/>
      <c r="J181" s="47" t="s">
        <v>64</v>
      </c>
      <c r="K181" s="212" t="s">
        <v>151</v>
      </c>
      <c r="L181" s="650"/>
      <c r="M181" s="742" t="s">
        <v>128</v>
      </c>
      <c r="N181" s="212"/>
      <c r="O181" s="212"/>
      <c r="P181" s="212"/>
      <c r="Q181" s="37" t="s">
        <v>11</v>
      </c>
      <c r="S181" s="34">
        <v>1</v>
      </c>
      <c r="T181" s="54"/>
      <c r="U181" s="675"/>
      <c r="V181" s="648">
        <v>1</v>
      </c>
      <c r="W181" s="675"/>
      <c r="X181" s="648"/>
      <c r="Y181" s="675"/>
    </row>
    <row r="182" spans="1:25" ht="49.8" customHeight="1">
      <c r="A182" s="108"/>
      <c r="B182" s="200" t="s">
        <v>713</v>
      </c>
      <c r="C182" s="65" t="s">
        <v>577</v>
      </c>
      <c r="D182" s="902" t="s">
        <v>329</v>
      </c>
      <c r="E182" s="850"/>
      <c r="F182" s="615"/>
      <c r="G182" s="615"/>
      <c r="H182" s="93"/>
      <c r="I182" s="615"/>
      <c r="J182" s="47" t="s">
        <v>64</v>
      </c>
      <c r="K182" s="212" t="s">
        <v>331</v>
      </c>
      <c r="L182" s="742" t="s">
        <v>128</v>
      </c>
      <c r="M182" s="651"/>
      <c r="N182" s="212"/>
      <c r="O182" s="212"/>
      <c r="P182" s="212"/>
      <c r="Q182" s="37" t="s">
        <v>11</v>
      </c>
      <c r="S182" s="34">
        <v>1</v>
      </c>
      <c r="T182" s="54"/>
      <c r="U182" s="675">
        <v>1</v>
      </c>
      <c r="V182" s="648"/>
      <c r="W182" s="675"/>
      <c r="X182" s="648"/>
      <c r="Y182" s="675"/>
    </row>
    <row r="183" spans="1:25" ht="28.8" hidden="1" customHeight="1">
      <c r="A183" s="108"/>
      <c r="B183" s="200" t="s">
        <v>713</v>
      </c>
      <c r="C183" s="618" t="s">
        <v>282</v>
      </c>
      <c r="D183" s="902" t="s">
        <v>36</v>
      </c>
      <c r="E183" s="850"/>
      <c r="F183" s="615"/>
      <c r="G183" s="615"/>
      <c r="H183" s="615"/>
      <c r="I183" s="615"/>
      <c r="J183" s="620" t="s">
        <v>41</v>
      </c>
      <c r="K183" s="212" t="s">
        <v>36</v>
      </c>
      <c r="L183" s="650"/>
      <c r="M183" s="742" t="s">
        <v>128</v>
      </c>
      <c r="N183" s="212"/>
      <c r="O183" s="212"/>
      <c r="P183" s="212"/>
      <c r="Q183" s="618" t="s">
        <v>14</v>
      </c>
      <c r="S183" s="34">
        <v>1</v>
      </c>
      <c r="T183" s="54"/>
      <c r="U183" s="675"/>
      <c r="V183" s="648">
        <v>1</v>
      </c>
      <c r="W183" s="675"/>
      <c r="X183" s="648"/>
      <c r="Y183" s="675"/>
    </row>
    <row r="184" spans="1:25" ht="50.4" hidden="1" customHeight="1">
      <c r="A184" s="108"/>
      <c r="B184" s="200" t="s">
        <v>713</v>
      </c>
      <c r="C184" s="65" t="s">
        <v>379</v>
      </c>
      <c r="D184" s="902" t="s">
        <v>30</v>
      </c>
      <c r="E184" s="850"/>
      <c r="F184" s="615"/>
      <c r="G184" s="615"/>
      <c r="H184" s="615"/>
      <c r="I184" s="615"/>
      <c r="J184" s="620" t="s">
        <v>43</v>
      </c>
      <c r="K184" s="212" t="s">
        <v>35</v>
      </c>
      <c r="L184" s="650"/>
      <c r="M184" s="651"/>
      <c r="N184" s="742" t="s">
        <v>128</v>
      </c>
      <c r="O184" s="212"/>
      <c r="P184" s="212"/>
      <c r="Q184" s="618" t="s">
        <v>5</v>
      </c>
      <c r="R184" s="92"/>
      <c r="S184" s="34">
        <v>1</v>
      </c>
      <c r="T184" s="54"/>
      <c r="U184" s="675"/>
      <c r="V184" s="648"/>
      <c r="W184" s="675">
        <v>1</v>
      </c>
      <c r="X184" s="648"/>
      <c r="Y184" s="675"/>
    </row>
    <row r="185" spans="1:25" ht="48.6" hidden="1" customHeight="1">
      <c r="A185" s="108"/>
      <c r="B185" s="200" t="s">
        <v>713</v>
      </c>
      <c r="C185" s="37" t="s">
        <v>192</v>
      </c>
      <c r="D185" s="894" t="s">
        <v>42</v>
      </c>
      <c r="E185" s="47"/>
      <c r="F185" s="72"/>
      <c r="G185" s="72"/>
      <c r="H185" s="72"/>
      <c r="I185" s="72"/>
      <c r="J185" s="47" t="s">
        <v>42</v>
      </c>
      <c r="K185" s="168" t="s">
        <v>42</v>
      </c>
      <c r="L185" s="168"/>
      <c r="M185" s="742" t="s">
        <v>128</v>
      </c>
      <c r="N185" s="168"/>
      <c r="O185" s="168"/>
      <c r="P185" s="168"/>
      <c r="Q185" s="38" t="s">
        <v>4</v>
      </c>
      <c r="R185" s="92"/>
      <c r="T185" s="54"/>
      <c r="U185" s="675">
        <v>0</v>
      </c>
      <c r="V185" s="648">
        <v>1</v>
      </c>
      <c r="W185" s="675"/>
      <c r="X185" s="648"/>
      <c r="Y185" s="675"/>
    </row>
    <row r="186" spans="1:25" ht="48" hidden="1" customHeight="1">
      <c r="A186" s="108"/>
      <c r="B186" s="625" t="s">
        <v>149</v>
      </c>
      <c r="C186" s="37" t="s">
        <v>150</v>
      </c>
      <c r="D186" s="894" t="s">
        <v>151</v>
      </c>
      <c r="E186" s="47"/>
      <c r="F186" s="72"/>
      <c r="G186" s="72"/>
      <c r="H186" s="72"/>
      <c r="I186" s="72"/>
      <c r="J186" s="47" t="s">
        <v>64</v>
      </c>
      <c r="K186" s="168" t="s">
        <v>151</v>
      </c>
      <c r="L186" s="650"/>
      <c r="M186" s="742" t="s">
        <v>128</v>
      </c>
      <c r="N186" s="168"/>
      <c r="O186" s="168"/>
      <c r="P186" s="168"/>
      <c r="Q186" s="38" t="s">
        <v>16</v>
      </c>
      <c r="R186" s="92"/>
      <c r="S186" s="34">
        <v>1</v>
      </c>
      <c r="T186" s="54"/>
      <c r="U186" s="675"/>
      <c r="V186" s="675">
        <v>1</v>
      </c>
      <c r="W186" s="675"/>
      <c r="X186" s="648"/>
      <c r="Y186" s="675"/>
    </row>
    <row r="187" spans="1:25" ht="117" hidden="1" customHeight="1">
      <c r="A187" s="108"/>
      <c r="B187" s="645" t="s">
        <v>767</v>
      </c>
      <c r="C187" s="37" t="s">
        <v>207</v>
      </c>
      <c r="D187" s="906">
        <v>4</v>
      </c>
      <c r="E187" s="74"/>
      <c r="F187" s="72"/>
      <c r="G187" s="72"/>
      <c r="H187" s="72"/>
      <c r="I187" s="72"/>
      <c r="J187" s="47" t="s">
        <v>768</v>
      </c>
      <c r="K187" s="212" t="s">
        <v>769</v>
      </c>
      <c r="L187" s="650"/>
      <c r="M187" s="780"/>
      <c r="N187" s="742" t="s">
        <v>128</v>
      </c>
      <c r="O187" s="168"/>
      <c r="P187" s="481">
        <v>43004</v>
      </c>
      <c r="Q187" s="38" t="s">
        <v>15</v>
      </c>
      <c r="R187" s="92"/>
      <c r="T187" s="54"/>
      <c r="U187" s="675"/>
      <c r="V187" s="648"/>
      <c r="W187" s="675">
        <v>1</v>
      </c>
      <c r="X187" s="648"/>
      <c r="Y187" s="675"/>
    </row>
    <row r="188" spans="1:25" ht="40.799999999999997" hidden="1" customHeight="1">
      <c r="A188" s="108"/>
      <c r="B188" s="44" t="s">
        <v>251</v>
      </c>
      <c r="C188" s="37" t="s">
        <v>252</v>
      </c>
      <c r="D188" s="911" t="s">
        <v>850</v>
      </c>
      <c r="E188" s="827"/>
      <c r="F188" s="72"/>
      <c r="G188" s="72"/>
      <c r="H188" s="72"/>
      <c r="I188" s="72"/>
      <c r="J188" s="47" t="s">
        <v>37</v>
      </c>
      <c r="K188" s="212" t="s">
        <v>771</v>
      </c>
      <c r="L188" s="650" t="s">
        <v>128</v>
      </c>
      <c r="M188" s="780"/>
      <c r="O188" s="168"/>
      <c r="P188" s="168"/>
      <c r="Q188" s="38" t="s">
        <v>9</v>
      </c>
      <c r="R188" s="92"/>
      <c r="S188" s="34">
        <v>1</v>
      </c>
      <c r="T188" s="54"/>
      <c r="U188" s="675">
        <v>1</v>
      </c>
      <c r="V188" s="648"/>
      <c r="W188" s="675"/>
      <c r="X188" s="648"/>
      <c r="Y188" s="675"/>
    </row>
    <row r="189" spans="1:25" ht="79.5" hidden="1" customHeight="1">
      <c r="A189" s="67"/>
      <c r="B189" s="625" t="s">
        <v>253</v>
      </c>
      <c r="C189" s="37" t="s">
        <v>254</v>
      </c>
      <c r="D189" s="894" t="s">
        <v>851</v>
      </c>
      <c r="E189" s="47"/>
      <c r="F189" s="72"/>
      <c r="G189" s="72"/>
      <c r="H189" s="72"/>
      <c r="I189" s="72"/>
      <c r="J189" s="47" t="s">
        <v>625</v>
      </c>
      <c r="K189" s="212" t="s">
        <v>801</v>
      </c>
      <c r="L189" s="650" t="s">
        <v>128</v>
      </c>
      <c r="M189" s="780"/>
      <c r="N189" s="168"/>
      <c r="O189" s="168"/>
      <c r="P189" s="481">
        <v>7676</v>
      </c>
      <c r="Q189" s="844" t="s">
        <v>9</v>
      </c>
      <c r="R189" s="92"/>
      <c r="S189" s="34">
        <v>1</v>
      </c>
      <c r="T189" s="54"/>
      <c r="U189" s="675">
        <v>1</v>
      </c>
      <c r="V189" s="648"/>
      <c r="W189" s="675"/>
      <c r="X189" s="648"/>
      <c r="Y189" s="675"/>
    </row>
    <row r="190" spans="1:25" ht="46.8" hidden="1" customHeight="1">
      <c r="A190" s="108"/>
      <c r="B190" s="44" t="s">
        <v>268</v>
      </c>
      <c r="C190" s="37" t="s">
        <v>210</v>
      </c>
      <c r="D190" s="894" t="s">
        <v>482</v>
      </c>
      <c r="E190" s="47"/>
      <c r="F190" s="72"/>
      <c r="G190" s="72"/>
      <c r="H190" s="72"/>
      <c r="I190" s="72"/>
      <c r="J190" s="47" t="s">
        <v>64</v>
      </c>
      <c r="K190" s="212" t="s">
        <v>776</v>
      </c>
      <c r="L190" s="650" t="s">
        <v>128</v>
      </c>
      <c r="M190" s="780"/>
      <c r="N190" s="168"/>
      <c r="O190" s="168"/>
      <c r="P190" s="168"/>
      <c r="Q190" s="38" t="s">
        <v>13</v>
      </c>
      <c r="S190" s="34">
        <v>1</v>
      </c>
      <c r="T190" s="54"/>
      <c r="U190" s="675">
        <v>0</v>
      </c>
      <c r="V190" s="648"/>
      <c r="W190" s="675"/>
      <c r="X190" s="648">
        <v>1</v>
      </c>
      <c r="Y190" s="675"/>
    </row>
    <row r="191" spans="1:25" ht="55.2" customHeight="1">
      <c r="A191" s="108"/>
      <c r="B191" s="44" t="s">
        <v>311</v>
      </c>
      <c r="C191" s="37" t="s">
        <v>392</v>
      </c>
      <c r="D191" s="894" t="s">
        <v>327</v>
      </c>
      <c r="E191" s="47"/>
      <c r="F191" s="72"/>
      <c r="G191" s="72"/>
      <c r="H191" s="75"/>
      <c r="I191" s="72"/>
      <c r="J191" s="47" t="s">
        <v>64</v>
      </c>
      <c r="K191" s="168" t="s">
        <v>327</v>
      </c>
      <c r="L191" s="650"/>
      <c r="M191" s="742" t="s">
        <v>128</v>
      </c>
      <c r="N191" s="168"/>
      <c r="O191" s="168"/>
      <c r="P191" s="168"/>
      <c r="Q191" s="38" t="s">
        <v>11</v>
      </c>
      <c r="S191" s="34">
        <v>1</v>
      </c>
      <c r="T191" s="54"/>
      <c r="U191" s="675"/>
      <c r="V191" s="648">
        <v>1</v>
      </c>
      <c r="W191" s="675"/>
      <c r="X191" s="648"/>
      <c r="Y191" s="675"/>
    </row>
    <row r="192" spans="1:25" ht="54.6" customHeight="1">
      <c r="A192" s="108"/>
      <c r="B192" s="821" t="s">
        <v>860</v>
      </c>
      <c r="C192" s="37" t="s">
        <v>210</v>
      </c>
      <c r="D192" s="894" t="s">
        <v>328</v>
      </c>
      <c r="E192" s="47"/>
      <c r="F192" s="72"/>
      <c r="G192" s="72"/>
      <c r="H192" s="75"/>
      <c r="I192" s="72"/>
      <c r="J192" s="47" t="s">
        <v>64</v>
      </c>
      <c r="K192" s="212">
        <v>3.73</v>
      </c>
      <c r="L192" s="742" t="s">
        <v>128</v>
      </c>
      <c r="M192" s="780"/>
      <c r="N192" s="168"/>
      <c r="O192" s="168"/>
      <c r="P192" s="168"/>
      <c r="Q192" s="704" t="s">
        <v>11</v>
      </c>
      <c r="S192" s="34">
        <v>1</v>
      </c>
      <c r="T192" s="54"/>
      <c r="U192" s="675">
        <v>1</v>
      </c>
      <c r="V192" s="648"/>
      <c r="W192" s="675"/>
      <c r="X192" s="648"/>
      <c r="Y192" s="675"/>
    </row>
    <row r="193" spans="1:26" ht="53.4" hidden="1" customHeight="1">
      <c r="A193" s="920"/>
      <c r="B193" s="859" t="s">
        <v>860</v>
      </c>
      <c r="C193" s="846" t="s">
        <v>630</v>
      </c>
      <c r="D193" s="893" t="s">
        <v>631</v>
      </c>
      <c r="E193" s="849"/>
      <c r="F193" s="846"/>
      <c r="G193" s="846"/>
      <c r="H193" s="846"/>
      <c r="I193" s="846"/>
      <c r="J193" s="1095" t="s">
        <v>632</v>
      </c>
      <c r="K193" s="795" t="s">
        <v>836</v>
      </c>
      <c r="L193" s="856"/>
      <c r="M193" s="791" t="s">
        <v>128</v>
      </c>
      <c r="N193" s="743"/>
      <c r="O193" s="856"/>
      <c r="P193" s="856"/>
      <c r="Q193" s="844" t="s">
        <v>18</v>
      </c>
      <c r="T193" s="54"/>
      <c r="U193" s="675">
        <v>0</v>
      </c>
      <c r="V193" s="648">
        <v>1</v>
      </c>
      <c r="W193" s="675">
        <v>0</v>
      </c>
      <c r="X193" s="648"/>
      <c r="Y193" s="675"/>
    </row>
    <row r="194" spans="1:26" ht="57" hidden="1" customHeight="1">
      <c r="A194" s="121"/>
      <c r="B194" s="855" t="s">
        <v>860</v>
      </c>
      <c r="C194" s="37" t="s">
        <v>630</v>
      </c>
      <c r="D194" s="894" t="s">
        <v>631</v>
      </c>
      <c r="E194" s="850"/>
      <c r="F194" s="847"/>
      <c r="G194" s="847"/>
      <c r="H194" s="847"/>
      <c r="I194" s="847"/>
      <c r="J194" s="1096"/>
      <c r="K194" s="204" t="s">
        <v>837</v>
      </c>
      <c r="L194" s="858"/>
      <c r="M194" s="650"/>
      <c r="N194" s="741"/>
      <c r="O194" s="858"/>
      <c r="P194" s="858"/>
      <c r="Q194" s="38" t="s">
        <v>18</v>
      </c>
      <c r="T194" s="54"/>
      <c r="U194" s="675"/>
      <c r="V194" s="648"/>
      <c r="W194" s="675"/>
      <c r="X194" s="648"/>
      <c r="Y194" s="675"/>
    </row>
    <row r="195" spans="1:26" ht="54.6" hidden="1" customHeight="1">
      <c r="A195" s="108"/>
      <c r="B195" s="859" t="s">
        <v>860</v>
      </c>
      <c r="C195" s="65" t="s">
        <v>205</v>
      </c>
      <c r="D195" s="902" t="s">
        <v>48</v>
      </c>
      <c r="E195" s="850"/>
      <c r="F195" s="615"/>
      <c r="G195" s="615"/>
      <c r="H195" s="93"/>
      <c r="I195" s="615"/>
      <c r="J195" s="620" t="s">
        <v>29</v>
      </c>
      <c r="K195" s="1110" t="s">
        <v>29</v>
      </c>
      <c r="L195" s="650" t="s">
        <v>128</v>
      </c>
      <c r="M195" s="651"/>
      <c r="N195" s="212"/>
      <c r="O195" s="212"/>
      <c r="P195" s="212"/>
      <c r="Q195" s="848" t="s">
        <v>17</v>
      </c>
      <c r="T195" s="54"/>
      <c r="U195" s="675">
        <v>1</v>
      </c>
      <c r="V195" s="648"/>
      <c r="W195" s="675"/>
      <c r="X195" s="648"/>
      <c r="Y195" s="675"/>
    </row>
    <row r="196" spans="1:26" ht="57" hidden="1" customHeight="1">
      <c r="A196" s="108"/>
      <c r="B196" s="278" t="s">
        <v>574</v>
      </c>
      <c r="C196" s="36" t="s">
        <v>205</v>
      </c>
      <c r="D196" s="902" t="s">
        <v>40</v>
      </c>
      <c r="E196" s="850"/>
      <c r="F196" s="411"/>
      <c r="G196" s="615"/>
      <c r="H196" s="93"/>
      <c r="I196" s="615"/>
      <c r="J196" s="615" t="s">
        <v>604</v>
      </c>
      <c r="K196" s="1110"/>
      <c r="L196" s="738"/>
      <c r="M196" s="650" t="s">
        <v>128</v>
      </c>
      <c r="N196" s="212"/>
      <c r="O196" s="212"/>
      <c r="P196" s="212"/>
      <c r="Q196" s="844" t="s">
        <v>17</v>
      </c>
      <c r="S196" s="34">
        <v>1</v>
      </c>
      <c r="T196" s="54"/>
      <c r="U196" s="675"/>
      <c r="V196" s="648">
        <v>1</v>
      </c>
      <c r="W196" s="675"/>
      <c r="X196" s="648"/>
      <c r="Y196" s="675"/>
    </row>
    <row r="197" spans="1:26" ht="59.4" hidden="1" customHeight="1">
      <c r="A197" s="108"/>
      <c r="B197" s="278" t="s">
        <v>573</v>
      </c>
      <c r="C197" s="36" t="s">
        <v>205</v>
      </c>
      <c r="D197" s="902" t="s">
        <v>40</v>
      </c>
      <c r="E197" s="874"/>
      <c r="F197" s="433"/>
      <c r="G197" s="615"/>
      <c r="H197" s="93"/>
      <c r="I197" s="615"/>
      <c r="J197" s="615" t="s">
        <v>604</v>
      </c>
      <c r="K197" s="1110"/>
      <c r="L197" s="738"/>
      <c r="M197" s="650" t="s">
        <v>128</v>
      </c>
      <c r="N197" s="212"/>
      <c r="O197" s="212"/>
      <c r="P197" s="212"/>
      <c r="Q197" s="844" t="s">
        <v>17</v>
      </c>
      <c r="S197" s="34">
        <v>1</v>
      </c>
      <c r="T197" s="54"/>
      <c r="U197" s="675"/>
      <c r="V197" s="648">
        <v>0</v>
      </c>
      <c r="W197" s="675"/>
      <c r="X197" s="648"/>
      <c r="Y197" s="675"/>
    </row>
    <row r="198" spans="1:26" ht="64.2" hidden="1" customHeight="1">
      <c r="A198" s="108"/>
      <c r="B198" s="269" t="s">
        <v>575</v>
      </c>
      <c r="C198" s="36" t="s">
        <v>205</v>
      </c>
      <c r="D198" s="902" t="s">
        <v>40</v>
      </c>
      <c r="E198" s="850"/>
      <c r="F198" s="410"/>
      <c r="G198" s="615"/>
      <c r="H198" s="93"/>
      <c r="I198" s="615"/>
      <c r="J198" s="615" t="s">
        <v>64</v>
      </c>
      <c r="K198" s="1111"/>
      <c r="L198" s="650" t="s">
        <v>128</v>
      </c>
      <c r="M198" s="631"/>
      <c r="N198" s="212"/>
      <c r="O198" s="212"/>
      <c r="P198" s="212"/>
      <c r="Q198" s="844" t="s">
        <v>17</v>
      </c>
      <c r="S198" s="34">
        <v>1</v>
      </c>
      <c r="T198" s="54"/>
      <c r="U198" s="675">
        <v>0</v>
      </c>
      <c r="V198" s="648">
        <v>0</v>
      </c>
      <c r="W198" s="675"/>
      <c r="X198" s="648"/>
      <c r="Y198" s="675"/>
    </row>
    <row r="199" spans="1:26" ht="93" hidden="1" customHeight="1">
      <c r="A199" s="108"/>
      <c r="B199" s="46" t="s">
        <v>693</v>
      </c>
      <c r="C199" s="65" t="s">
        <v>743</v>
      </c>
      <c r="D199" s="902" t="s">
        <v>702</v>
      </c>
      <c r="E199" s="850"/>
      <c r="F199" s="615"/>
      <c r="G199" s="615"/>
      <c r="H199" s="143"/>
      <c r="I199" s="615"/>
      <c r="J199" s="615" t="s">
        <v>64</v>
      </c>
      <c r="K199" s="210">
        <v>6</v>
      </c>
      <c r="L199" s="650"/>
      <c r="M199" s="650" t="s">
        <v>128</v>
      </c>
      <c r="N199" s="631"/>
      <c r="O199" s="212"/>
      <c r="P199" s="212"/>
      <c r="Q199" s="38" t="s">
        <v>16</v>
      </c>
      <c r="S199" s="34">
        <v>1</v>
      </c>
      <c r="T199" s="54"/>
      <c r="U199" s="683"/>
      <c r="V199" s="648">
        <v>1</v>
      </c>
      <c r="W199" s="675">
        <v>0</v>
      </c>
      <c r="X199" s="648"/>
      <c r="Y199" s="675"/>
    </row>
    <row r="200" spans="1:26" ht="57" hidden="1" customHeight="1">
      <c r="A200" s="108"/>
      <c r="B200" s="67" t="s">
        <v>694</v>
      </c>
      <c r="C200" s="65" t="s">
        <v>695</v>
      </c>
      <c r="D200" s="902" t="s">
        <v>30</v>
      </c>
      <c r="E200" s="850"/>
      <c r="F200" s="615"/>
      <c r="G200" s="615"/>
      <c r="H200" s="143"/>
      <c r="I200" s="279"/>
      <c r="J200" s="615" t="s">
        <v>696</v>
      </c>
      <c r="K200" s="210" t="s">
        <v>734</v>
      </c>
      <c r="L200" s="650"/>
      <c r="M200" s="651"/>
      <c r="N200" s="650" t="s">
        <v>128</v>
      </c>
      <c r="O200" s="212"/>
      <c r="P200" s="212"/>
      <c r="Q200" s="704" t="s">
        <v>16</v>
      </c>
      <c r="S200" s="34">
        <v>1</v>
      </c>
      <c r="T200" s="54"/>
      <c r="U200" s="683"/>
      <c r="V200" s="648"/>
      <c r="W200" s="675">
        <v>1</v>
      </c>
      <c r="X200" s="648"/>
      <c r="Y200" s="675"/>
    </row>
    <row r="201" spans="1:26" ht="62.4" hidden="1" customHeight="1">
      <c r="A201" s="108"/>
      <c r="B201" s="618" t="s">
        <v>524</v>
      </c>
      <c r="C201" s="65" t="s">
        <v>370</v>
      </c>
      <c r="D201" s="902" t="s">
        <v>30</v>
      </c>
      <c r="E201" s="850"/>
      <c r="F201" s="72"/>
      <c r="G201" s="72"/>
      <c r="H201" s="72"/>
      <c r="I201" s="72"/>
      <c r="J201" s="620" t="s">
        <v>30</v>
      </c>
      <c r="K201" s="212" t="s">
        <v>30</v>
      </c>
      <c r="L201" s="168"/>
      <c r="M201" s="650" t="s">
        <v>128</v>
      </c>
      <c r="N201" s="168"/>
      <c r="O201" s="168"/>
      <c r="P201" s="168"/>
      <c r="Q201" s="38" t="s">
        <v>5</v>
      </c>
      <c r="T201" s="54"/>
      <c r="U201" s="675">
        <v>0</v>
      </c>
      <c r="V201" s="648">
        <v>1</v>
      </c>
      <c r="W201" s="675"/>
      <c r="X201" s="648"/>
      <c r="Y201" s="675"/>
    </row>
    <row r="202" spans="1:26" ht="60" hidden="1" customHeight="1">
      <c r="A202" s="174"/>
      <c r="B202" s="78" t="s">
        <v>523</v>
      </c>
      <c r="C202" s="65" t="s">
        <v>490</v>
      </c>
      <c r="D202" s="912" t="s">
        <v>491</v>
      </c>
      <c r="E202" s="159"/>
      <c r="F202" s="615"/>
      <c r="G202" s="615"/>
      <c r="H202" s="615"/>
      <c r="I202" s="615"/>
      <c r="J202" s="159" t="s">
        <v>491</v>
      </c>
      <c r="K202" s="793" t="s">
        <v>491</v>
      </c>
      <c r="L202" s="212"/>
      <c r="M202" s="650" t="s">
        <v>128</v>
      </c>
      <c r="N202" s="212"/>
      <c r="O202" s="212"/>
      <c r="P202" s="212"/>
      <c r="Q202" s="38" t="s">
        <v>4</v>
      </c>
      <c r="T202" s="666">
        <f>SUM(S161:S202)</f>
        <v>33</v>
      </c>
      <c r="U202" s="675">
        <v>0</v>
      </c>
      <c r="V202" s="657">
        <v>1</v>
      </c>
      <c r="W202" s="675"/>
      <c r="X202" s="648"/>
      <c r="Y202" s="675"/>
    </row>
    <row r="203" spans="1:26" ht="60" customHeight="1">
      <c r="A203" s="81" t="s">
        <v>921</v>
      </c>
      <c r="B203" s="17" t="s">
        <v>901</v>
      </c>
      <c r="C203" s="37"/>
      <c r="D203" s="906"/>
      <c r="E203" s="74"/>
      <c r="F203" s="72"/>
      <c r="G203" s="72"/>
      <c r="H203" s="72"/>
      <c r="I203" s="72"/>
      <c r="J203" s="989"/>
      <c r="K203" s="990"/>
      <c r="L203" s="871"/>
      <c r="M203" s="796"/>
      <c r="N203" s="871"/>
      <c r="O203" s="871"/>
      <c r="P203" s="871"/>
      <c r="Q203" s="963">
        <v>1</v>
      </c>
      <c r="T203" s="991"/>
      <c r="U203" s="675"/>
      <c r="V203" s="657"/>
      <c r="W203" s="675"/>
      <c r="X203" s="648"/>
      <c r="Y203" s="675"/>
    </row>
    <row r="204" spans="1:26" ht="60" customHeight="1">
      <c r="A204" s="81" t="s">
        <v>921</v>
      </c>
      <c r="B204" s="106" t="s">
        <v>902</v>
      </c>
      <c r="C204" s="37"/>
      <c r="D204" s="906"/>
      <c r="E204" s="74"/>
      <c r="F204" s="72"/>
      <c r="G204" s="72"/>
      <c r="H204" s="72"/>
      <c r="I204" s="72"/>
      <c r="J204" s="989"/>
      <c r="K204" s="990"/>
      <c r="L204" s="871"/>
      <c r="M204" s="796"/>
      <c r="N204" s="871"/>
      <c r="O204" s="871"/>
      <c r="P204" s="871"/>
      <c r="Q204" s="963">
        <v>1</v>
      </c>
      <c r="T204" s="991"/>
      <c r="U204" s="675"/>
      <c r="V204" s="657"/>
      <c r="W204" s="675"/>
      <c r="X204" s="648"/>
      <c r="Y204" s="675"/>
    </row>
    <row r="205" spans="1:26" ht="60" customHeight="1">
      <c r="A205" s="81" t="s">
        <v>921</v>
      </c>
      <c r="B205" s="106" t="s">
        <v>903</v>
      </c>
      <c r="C205" s="37"/>
      <c r="D205" s="906"/>
      <c r="E205" s="74"/>
      <c r="F205" s="72"/>
      <c r="G205" s="72"/>
      <c r="H205" s="72"/>
      <c r="I205" s="72"/>
      <c r="J205" s="989"/>
      <c r="K205" s="990"/>
      <c r="L205" s="871"/>
      <c r="M205" s="796"/>
      <c r="N205" s="871"/>
      <c r="O205" s="871"/>
      <c r="P205" s="871"/>
      <c r="Q205" s="963">
        <v>1</v>
      </c>
      <c r="T205" s="991"/>
      <c r="U205" s="675"/>
      <c r="V205" s="657"/>
      <c r="W205" s="675"/>
      <c r="X205" s="648"/>
      <c r="Y205" s="675"/>
    </row>
    <row r="206" spans="1:26" ht="60" customHeight="1">
      <c r="A206" s="81" t="s">
        <v>921</v>
      </c>
      <c r="B206" s="106" t="s">
        <v>904</v>
      </c>
      <c r="C206" s="37"/>
      <c r="D206" s="906"/>
      <c r="E206" s="74"/>
      <c r="F206" s="72"/>
      <c r="G206" s="72"/>
      <c r="H206" s="72"/>
      <c r="I206" s="72"/>
      <c r="J206" s="989"/>
      <c r="K206" s="990"/>
      <c r="L206" s="871"/>
      <c r="M206" s="796"/>
      <c r="N206" s="871"/>
      <c r="O206" s="871"/>
      <c r="P206" s="871"/>
      <c r="Q206" s="963">
        <v>1</v>
      </c>
      <c r="T206" s="991"/>
      <c r="U206" s="675"/>
      <c r="V206" s="657"/>
      <c r="W206" s="675"/>
      <c r="X206" s="648"/>
      <c r="Y206" s="675"/>
    </row>
    <row r="207" spans="1:26" ht="32.4" customHeight="1">
      <c r="A207" s="105" t="s">
        <v>121</v>
      </c>
      <c r="B207" s="252"/>
      <c r="C207" s="250"/>
      <c r="D207" s="893"/>
      <c r="E207" s="849"/>
      <c r="F207" s="614"/>
      <c r="G207" s="614"/>
      <c r="H207" s="614"/>
      <c r="I207" s="614"/>
      <c r="J207" s="619"/>
      <c r="K207" s="708"/>
      <c r="L207" s="708"/>
      <c r="M207" s="779"/>
      <c r="N207" s="708"/>
      <c r="O207" s="708"/>
      <c r="P207" s="708"/>
      <c r="Q207" s="963">
        <v>1</v>
      </c>
      <c r="T207" s="58"/>
      <c r="U207" s="677">
        <f>SUM(U208:U225)</f>
        <v>4</v>
      </c>
      <c r="V207" s="677">
        <f t="shared" ref="V207:Z207" si="11">SUM(V208:V225)</f>
        <v>11</v>
      </c>
      <c r="W207" s="677">
        <f t="shared" si="11"/>
        <v>3</v>
      </c>
      <c r="X207" s="677">
        <f t="shared" si="11"/>
        <v>0</v>
      </c>
      <c r="Y207" s="677">
        <f t="shared" si="11"/>
        <v>0</v>
      </c>
      <c r="Z207" s="677">
        <f t="shared" si="11"/>
        <v>0</v>
      </c>
    </row>
    <row r="208" spans="1:26" s="164" customFormat="1" ht="52.8" hidden="1" customHeight="1">
      <c r="A208" s="207"/>
      <c r="B208" s="204" t="s">
        <v>525</v>
      </c>
      <c r="C208" s="211" t="s">
        <v>131</v>
      </c>
      <c r="D208" s="902" t="s">
        <v>132</v>
      </c>
      <c r="E208" s="858"/>
      <c r="F208" s="210"/>
      <c r="G208" s="210"/>
      <c r="H208" s="210"/>
      <c r="I208" s="373"/>
      <c r="J208" s="212" t="s">
        <v>649</v>
      </c>
      <c r="K208" s="212" t="s">
        <v>717</v>
      </c>
      <c r="L208" s="650" t="s">
        <v>128</v>
      </c>
      <c r="M208" s="651"/>
      <c r="N208" s="212"/>
      <c r="O208" s="212"/>
      <c r="P208" s="799">
        <v>13750</v>
      </c>
      <c r="Q208" s="211" t="s">
        <v>12</v>
      </c>
      <c r="S208" s="164">
        <v>1</v>
      </c>
      <c r="T208" s="222"/>
      <c r="U208" s="675">
        <v>1</v>
      </c>
      <c r="V208" s="648"/>
      <c r="W208" s="675"/>
      <c r="X208" s="648"/>
      <c r="Y208" s="675"/>
    </row>
    <row r="209" spans="1:25" ht="42" hidden="1" customHeight="1">
      <c r="A209" s="430"/>
      <c r="B209" s="264" t="s">
        <v>526</v>
      </c>
      <c r="C209" s="167" t="s">
        <v>193</v>
      </c>
      <c r="D209" s="906">
        <v>4</v>
      </c>
      <c r="E209" s="223"/>
      <c r="F209" s="169"/>
      <c r="G209" s="169"/>
      <c r="H209" s="169"/>
      <c r="I209" s="169"/>
      <c r="J209" s="615" t="s">
        <v>64</v>
      </c>
      <c r="K209" s="210">
        <v>4.5199999999999996</v>
      </c>
      <c r="L209" s="650"/>
      <c r="M209" s="780"/>
      <c r="N209" s="650" t="s">
        <v>128</v>
      </c>
      <c r="O209" s="168"/>
      <c r="P209" s="168"/>
      <c r="Q209" s="200" t="s">
        <v>4</v>
      </c>
      <c r="S209" s="34">
        <v>1</v>
      </c>
      <c r="T209" s="54"/>
      <c r="U209" s="675"/>
      <c r="V209" s="648"/>
      <c r="W209" s="675">
        <v>1</v>
      </c>
      <c r="X209" s="648"/>
      <c r="Y209" s="675"/>
    </row>
    <row r="210" spans="1:25" ht="51.6" hidden="1" customHeight="1">
      <c r="A210" s="108"/>
      <c r="B210" s="264" t="s">
        <v>526</v>
      </c>
      <c r="C210" s="65" t="s">
        <v>207</v>
      </c>
      <c r="D210" s="912">
        <v>3.8</v>
      </c>
      <c r="E210" s="159"/>
      <c r="F210" s="615"/>
      <c r="G210" s="615"/>
      <c r="H210" s="615"/>
      <c r="I210" s="615"/>
      <c r="J210" s="159" t="s">
        <v>64</v>
      </c>
      <c r="K210" s="793" t="s">
        <v>838</v>
      </c>
      <c r="L210" s="650" t="s">
        <v>128</v>
      </c>
      <c r="M210" s="651"/>
      <c r="N210" s="34"/>
      <c r="O210" s="212"/>
      <c r="P210" s="212"/>
      <c r="Q210" s="618" t="s">
        <v>8</v>
      </c>
      <c r="S210" s="34">
        <v>1</v>
      </c>
      <c r="T210" s="54"/>
      <c r="U210" s="675">
        <v>1</v>
      </c>
      <c r="V210" s="648"/>
      <c r="W210" s="675">
        <v>0</v>
      </c>
      <c r="X210" s="648"/>
      <c r="Y210" s="675"/>
    </row>
    <row r="211" spans="1:25" ht="40.799999999999997" hidden="1" customHeight="1">
      <c r="A211" s="108"/>
      <c r="B211" s="264" t="s">
        <v>526</v>
      </c>
      <c r="C211" s="37" t="s">
        <v>255</v>
      </c>
      <c r="D211" s="906" t="s">
        <v>32</v>
      </c>
      <c r="E211" s="74"/>
      <c r="F211" s="72"/>
      <c r="G211" s="72"/>
      <c r="H211" s="72"/>
      <c r="I211" s="90"/>
      <c r="J211" s="74" t="s">
        <v>32</v>
      </c>
      <c r="K211" s="223" t="s">
        <v>32</v>
      </c>
      <c r="L211" s="168"/>
      <c r="M211" s="650" t="s">
        <v>128</v>
      </c>
      <c r="N211" s="168"/>
      <c r="O211" s="168"/>
      <c r="P211" s="481">
        <v>34682</v>
      </c>
      <c r="Q211" s="38" t="s">
        <v>9</v>
      </c>
      <c r="T211" s="54"/>
      <c r="U211" s="675"/>
      <c r="V211" s="648">
        <v>1</v>
      </c>
      <c r="W211" s="675"/>
      <c r="X211" s="648"/>
      <c r="Y211" s="675"/>
    </row>
    <row r="212" spans="1:25" ht="52.8" hidden="1" customHeight="1">
      <c r="A212" s="234"/>
      <c r="B212" s="264" t="s">
        <v>526</v>
      </c>
      <c r="C212" s="65" t="s">
        <v>697</v>
      </c>
      <c r="D212" s="902" t="s">
        <v>698</v>
      </c>
      <c r="E212" s="850"/>
      <c r="F212" s="224"/>
      <c r="G212" s="224"/>
      <c r="H212" s="259"/>
      <c r="I212" s="99"/>
      <c r="J212" s="620">
        <v>4.3499999999999996</v>
      </c>
      <c r="K212" s="212">
        <v>4.3499999999999996</v>
      </c>
      <c r="L212" s="210"/>
      <c r="M212" s="650" t="s">
        <v>128</v>
      </c>
      <c r="N212" s="650"/>
      <c r="O212" s="782">
        <v>25000</v>
      </c>
      <c r="P212" s="782">
        <v>16300</v>
      </c>
      <c r="Q212" s="618" t="s">
        <v>18</v>
      </c>
      <c r="R212" s="39"/>
      <c r="T212" s="54"/>
      <c r="U212" s="675"/>
      <c r="V212" s="648">
        <v>1</v>
      </c>
      <c r="W212" s="675"/>
      <c r="X212" s="648"/>
      <c r="Y212" s="675"/>
    </row>
    <row r="213" spans="1:25" ht="57" hidden="1" customHeight="1">
      <c r="A213" s="234"/>
      <c r="B213" s="264" t="s">
        <v>526</v>
      </c>
      <c r="C213" s="77" t="s">
        <v>207</v>
      </c>
      <c r="D213" s="906">
        <v>4</v>
      </c>
      <c r="E213" s="74"/>
      <c r="F213" s="47"/>
      <c r="G213" s="47"/>
      <c r="H213" s="80"/>
      <c r="I213" s="483"/>
      <c r="J213" s="74">
        <v>4.5599999999999996</v>
      </c>
      <c r="K213" s="223" t="s">
        <v>766</v>
      </c>
      <c r="L213" s="800"/>
      <c r="M213" s="168"/>
      <c r="N213" s="650" t="s">
        <v>128</v>
      </c>
      <c r="O213" s="168"/>
      <c r="P213" s="770">
        <v>46800</v>
      </c>
      <c r="Q213" s="44" t="s">
        <v>15</v>
      </c>
      <c r="T213" s="54"/>
      <c r="U213" s="675">
        <v>0</v>
      </c>
      <c r="V213" s="648"/>
      <c r="W213" s="675">
        <v>1</v>
      </c>
      <c r="X213" s="648"/>
      <c r="Y213" s="675"/>
    </row>
    <row r="214" spans="1:25" ht="81" customHeight="1">
      <c r="A214" s="234"/>
      <c r="B214" s="264" t="s">
        <v>526</v>
      </c>
      <c r="C214" s="77" t="s">
        <v>357</v>
      </c>
      <c r="D214" s="894" t="s">
        <v>30</v>
      </c>
      <c r="E214" s="47"/>
      <c r="F214" s="47"/>
      <c r="G214" s="47"/>
      <c r="H214" s="80"/>
      <c r="I214" s="80"/>
      <c r="J214" s="1095" t="s">
        <v>655</v>
      </c>
      <c r="K214" s="168" t="s">
        <v>30</v>
      </c>
      <c r="L214" s="650"/>
      <c r="M214" s="742" t="s">
        <v>128</v>
      </c>
      <c r="N214" s="168"/>
      <c r="O214" s="168"/>
      <c r="P214" s="168"/>
      <c r="Q214" s="705" t="s">
        <v>11</v>
      </c>
      <c r="S214" s="34">
        <v>1</v>
      </c>
      <c r="T214" s="54"/>
      <c r="U214" s="675"/>
      <c r="V214" s="648">
        <v>1</v>
      </c>
      <c r="W214" s="675"/>
      <c r="X214" s="648"/>
      <c r="Y214" s="675"/>
    </row>
    <row r="215" spans="1:25" ht="54" customHeight="1">
      <c r="A215" s="234"/>
      <c r="B215" s="448" t="s">
        <v>526</v>
      </c>
      <c r="C215" s="78" t="s">
        <v>325</v>
      </c>
      <c r="D215" s="902" t="s">
        <v>30</v>
      </c>
      <c r="E215" s="850"/>
      <c r="F215" s="620"/>
      <c r="G215" s="620"/>
      <c r="H215" s="79"/>
      <c r="I215" s="79"/>
      <c r="J215" s="1096"/>
      <c r="K215" s="212" t="s">
        <v>30</v>
      </c>
      <c r="L215" s="650"/>
      <c r="M215" s="742" t="s">
        <v>128</v>
      </c>
      <c r="N215" s="212"/>
      <c r="O215" s="212"/>
      <c r="P215" s="212"/>
      <c r="Q215" s="44" t="s">
        <v>11</v>
      </c>
      <c r="S215" s="34">
        <v>1</v>
      </c>
      <c r="T215" s="54"/>
      <c r="U215" s="675"/>
      <c r="V215" s="648">
        <v>1</v>
      </c>
      <c r="W215" s="675"/>
      <c r="X215" s="648"/>
      <c r="Y215" s="675"/>
    </row>
    <row r="216" spans="1:25" s="164" customFormat="1" ht="51.75" hidden="1" customHeight="1">
      <c r="A216" s="430"/>
      <c r="B216" s="371" t="s">
        <v>526</v>
      </c>
      <c r="C216" s="448" t="s">
        <v>207</v>
      </c>
      <c r="D216" s="906">
        <v>4</v>
      </c>
      <c r="E216" s="223"/>
      <c r="F216" s="168"/>
      <c r="G216" s="168"/>
      <c r="H216" s="168"/>
      <c r="I216" s="481"/>
      <c r="J216" s="223">
        <v>3.98</v>
      </c>
      <c r="K216" s="793">
        <v>3.99</v>
      </c>
      <c r="L216" s="650" t="s">
        <v>128</v>
      </c>
      <c r="M216" s="168"/>
      <c r="N216" s="168"/>
      <c r="O216" s="168"/>
      <c r="P216" s="770">
        <v>77000</v>
      </c>
      <c r="Q216" s="482" t="s">
        <v>5</v>
      </c>
      <c r="S216" s="164">
        <v>1</v>
      </c>
      <c r="T216" s="222"/>
      <c r="U216" s="675">
        <v>1</v>
      </c>
      <c r="V216" s="648"/>
      <c r="W216" s="675"/>
      <c r="X216" s="648"/>
      <c r="Y216" s="675"/>
    </row>
    <row r="217" spans="1:25" ht="34.200000000000003" hidden="1" customHeight="1">
      <c r="A217" s="173"/>
      <c r="B217" s="264" t="s">
        <v>526</v>
      </c>
      <c r="C217" s="160" t="s">
        <v>205</v>
      </c>
      <c r="D217" s="902" t="s">
        <v>48</v>
      </c>
      <c r="E217" s="94"/>
      <c r="F217" s="410"/>
      <c r="G217" s="47"/>
      <c r="H217" s="47"/>
      <c r="I217" s="280"/>
      <c r="J217" s="47" t="s">
        <v>604</v>
      </c>
      <c r="K217" s="212" t="s">
        <v>48</v>
      </c>
      <c r="L217" s="650"/>
      <c r="M217" s="742" t="s">
        <v>128</v>
      </c>
      <c r="N217" s="168"/>
      <c r="O217" s="168"/>
      <c r="P217" s="168"/>
      <c r="Q217" s="44" t="s">
        <v>17</v>
      </c>
      <c r="S217" s="34">
        <v>1</v>
      </c>
      <c r="T217" s="54"/>
      <c r="U217" s="675"/>
      <c r="V217" s="648">
        <v>1</v>
      </c>
      <c r="W217" s="675"/>
      <c r="X217" s="648"/>
      <c r="Y217" s="675"/>
    </row>
    <row r="218" spans="1:25" ht="51.6" hidden="1" customHeight="1">
      <c r="A218" s="173"/>
      <c r="B218" s="264" t="s">
        <v>526</v>
      </c>
      <c r="C218" s="618" t="s">
        <v>255</v>
      </c>
      <c r="D218" s="902" t="s">
        <v>30</v>
      </c>
      <c r="E218" s="850"/>
      <c r="F218" s="47"/>
      <c r="G218" s="47"/>
      <c r="H218" s="47"/>
      <c r="I218" s="117"/>
      <c r="J218" s="615" t="s">
        <v>64</v>
      </c>
      <c r="K218" s="210" t="s">
        <v>780</v>
      </c>
      <c r="L218" s="742" t="s">
        <v>128</v>
      </c>
      <c r="M218" s="168"/>
      <c r="N218" s="168"/>
      <c r="O218" s="168"/>
      <c r="P218" s="168"/>
      <c r="Q218" s="44" t="s">
        <v>6</v>
      </c>
      <c r="S218" s="34">
        <v>1</v>
      </c>
      <c r="T218" s="53"/>
      <c r="U218" s="675">
        <v>1</v>
      </c>
      <c r="V218" s="648"/>
      <c r="W218" s="675"/>
      <c r="X218" s="648"/>
      <c r="Y218" s="675"/>
    </row>
    <row r="219" spans="1:25" ht="53.25" hidden="1" customHeight="1">
      <c r="A219" s="173"/>
      <c r="B219" s="264" t="s">
        <v>526</v>
      </c>
      <c r="C219" s="37" t="s">
        <v>139</v>
      </c>
      <c r="D219" s="902" t="s">
        <v>454</v>
      </c>
      <c r="E219" s="850"/>
      <c r="F219" s="47"/>
      <c r="G219" s="47"/>
      <c r="H219" s="47"/>
      <c r="I219" s="280"/>
      <c r="J219" s="620" t="s">
        <v>653</v>
      </c>
      <c r="K219" s="212" t="s">
        <v>35</v>
      </c>
      <c r="L219" s="448"/>
      <c r="M219" s="650"/>
      <c r="N219" s="789" t="s">
        <v>128</v>
      </c>
      <c r="O219" s="168"/>
      <c r="P219" s="280">
        <v>50000</v>
      </c>
      <c r="Q219" s="625" t="s">
        <v>14</v>
      </c>
      <c r="T219" s="53"/>
      <c r="U219" s="675">
        <v>0</v>
      </c>
      <c r="V219" s="648"/>
      <c r="W219" s="675">
        <v>1</v>
      </c>
      <c r="X219" s="648"/>
      <c r="Y219" s="675"/>
    </row>
    <row r="220" spans="1:25" ht="53.4" hidden="1" customHeight="1">
      <c r="A220" s="173"/>
      <c r="B220" s="264" t="s">
        <v>526</v>
      </c>
      <c r="C220" s="37" t="s">
        <v>139</v>
      </c>
      <c r="D220" s="880" t="s">
        <v>35</v>
      </c>
      <c r="E220" s="72"/>
      <c r="F220" s="76"/>
      <c r="G220" s="76"/>
      <c r="H220" s="76"/>
      <c r="I220" s="90"/>
      <c r="J220" s="72" t="s">
        <v>64</v>
      </c>
      <c r="K220" s="169" t="s">
        <v>35</v>
      </c>
      <c r="L220" s="650"/>
      <c r="M220" s="789" t="s">
        <v>128</v>
      </c>
      <c r="N220" s="169"/>
      <c r="O220" s="169"/>
      <c r="P220" s="644">
        <v>58500</v>
      </c>
      <c r="Q220" s="38" t="s">
        <v>39</v>
      </c>
      <c r="S220" s="34">
        <v>1</v>
      </c>
      <c r="T220" s="54"/>
      <c r="U220" s="675"/>
      <c r="V220" s="648">
        <v>1</v>
      </c>
      <c r="W220" s="675"/>
      <c r="X220" s="648"/>
      <c r="Y220" s="675"/>
    </row>
    <row r="221" spans="1:25" ht="55.8" hidden="1" customHeight="1">
      <c r="A221" s="265"/>
      <c r="B221" s="625" t="s">
        <v>455</v>
      </c>
      <c r="C221" s="618" t="s">
        <v>255</v>
      </c>
      <c r="D221" s="902" t="s">
        <v>454</v>
      </c>
      <c r="E221" s="850"/>
      <c r="F221" s="620"/>
      <c r="G221" s="620"/>
      <c r="H221" s="620"/>
      <c r="I221" s="279"/>
      <c r="J221" s="620" t="s">
        <v>652</v>
      </c>
      <c r="K221" s="212" t="s">
        <v>652</v>
      </c>
      <c r="L221" s="226"/>
      <c r="M221" s="789" t="s">
        <v>128</v>
      </c>
      <c r="N221" s="650"/>
      <c r="O221" s="212"/>
      <c r="P221" s="749">
        <v>150000</v>
      </c>
      <c r="Q221" s="625" t="s">
        <v>14</v>
      </c>
      <c r="S221" s="34">
        <v>0</v>
      </c>
      <c r="T221" s="54"/>
      <c r="U221" s="675">
        <v>0</v>
      </c>
      <c r="V221" s="648">
        <v>1</v>
      </c>
      <c r="W221" s="675"/>
      <c r="X221" s="648"/>
      <c r="Y221" s="675"/>
    </row>
    <row r="222" spans="1:25" ht="54" hidden="1" customHeight="1">
      <c r="A222" s="108"/>
      <c r="B222" s="65" t="s">
        <v>487</v>
      </c>
      <c r="C222" s="65" t="s">
        <v>488</v>
      </c>
      <c r="D222" s="886" t="s">
        <v>28</v>
      </c>
      <c r="E222" s="197"/>
      <c r="F222" s="615"/>
      <c r="G222" s="615"/>
      <c r="H222" s="615"/>
      <c r="I222" s="615"/>
      <c r="J222" s="72" t="s">
        <v>64</v>
      </c>
      <c r="K222" s="771" t="s">
        <v>28</v>
      </c>
      <c r="L222" s="650"/>
      <c r="M222" s="650" t="s">
        <v>128</v>
      </c>
      <c r="N222" s="210"/>
      <c r="O222" s="210"/>
      <c r="P222" s="210"/>
      <c r="Q222" s="703" t="s">
        <v>4</v>
      </c>
      <c r="S222" s="34">
        <v>1</v>
      </c>
      <c r="T222" s="54"/>
      <c r="U222" s="675"/>
      <c r="V222" s="648">
        <v>1</v>
      </c>
      <c r="W222" s="675"/>
      <c r="X222" s="648"/>
      <c r="Y222" s="675"/>
    </row>
    <row r="223" spans="1:25" ht="52.2" hidden="1" customHeight="1">
      <c r="A223" s="173"/>
      <c r="B223" s="78" t="s">
        <v>489</v>
      </c>
      <c r="C223" s="65" t="s">
        <v>488</v>
      </c>
      <c r="D223" s="912" t="s">
        <v>28</v>
      </c>
      <c r="E223" s="159"/>
      <c r="F223" s="615"/>
      <c r="G223" s="615"/>
      <c r="H223" s="615"/>
      <c r="I223" s="615"/>
      <c r="J223" s="72" t="s">
        <v>64</v>
      </c>
      <c r="K223" s="771" t="s">
        <v>28</v>
      </c>
      <c r="L223" s="650"/>
      <c r="M223" s="650" t="s">
        <v>128</v>
      </c>
      <c r="N223" s="212"/>
      <c r="O223" s="212"/>
      <c r="P223" s="212"/>
      <c r="Q223" s="844" t="s">
        <v>4</v>
      </c>
      <c r="S223" s="34">
        <v>1</v>
      </c>
      <c r="T223" s="54"/>
      <c r="U223" s="675"/>
      <c r="V223" s="648">
        <v>1</v>
      </c>
      <c r="W223" s="675"/>
      <c r="X223" s="648"/>
      <c r="Y223" s="675"/>
    </row>
    <row r="224" spans="1:25" ht="55.2" hidden="1" customHeight="1">
      <c r="A224" s="173"/>
      <c r="B224" s="78" t="s">
        <v>527</v>
      </c>
      <c r="C224" s="65" t="s">
        <v>492</v>
      </c>
      <c r="D224" s="912" t="s">
        <v>493</v>
      </c>
      <c r="E224" s="159"/>
      <c r="F224" s="615"/>
      <c r="G224" s="615"/>
      <c r="H224" s="615"/>
      <c r="I224" s="615"/>
      <c r="J224" s="72" t="s">
        <v>64</v>
      </c>
      <c r="K224" s="793" t="s">
        <v>493</v>
      </c>
      <c r="L224" s="650"/>
      <c r="M224" s="650" t="s">
        <v>128</v>
      </c>
      <c r="N224" s="212"/>
      <c r="O224" s="212"/>
      <c r="P224" s="212"/>
      <c r="Q224" s="844" t="s">
        <v>4</v>
      </c>
      <c r="S224" s="34">
        <v>1</v>
      </c>
      <c r="T224" s="54"/>
      <c r="U224" s="675"/>
      <c r="V224" s="648">
        <v>1</v>
      </c>
      <c r="W224" s="675"/>
      <c r="X224" s="648"/>
      <c r="Y224" s="675"/>
    </row>
    <row r="225" spans="1:26" ht="100.8" hidden="1" customHeight="1">
      <c r="A225" s="174"/>
      <c r="B225" s="82" t="s">
        <v>498</v>
      </c>
      <c r="C225" s="37" t="s">
        <v>283</v>
      </c>
      <c r="D225" s="894" t="s">
        <v>284</v>
      </c>
      <c r="E225" s="47"/>
      <c r="F225" s="72"/>
      <c r="G225" s="72"/>
      <c r="H225" s="72"/>
      <c r="I225" s="72"/>
      <c r="J225" s="47" t="s">
        <v>64</v>
      </c>
      <c r="K225" s="212" t="s">
        <v>284</v>
      </c>
      <c r="L225" s="650"/>
      <c r="M225" s="650" t="s">
        <v>128</v>
      </c>
      <c r="N225" s="168"/>
      <c r="O225" s="168"/>
      <c r="P225" s="168"/>
      <c r="Q225" s="38" t="s">
        <v>7</v>
      </c>
      <c r="R225" s="215"/>
      <c r="S225" s="215">
        <v>1</v>
      </c>
      <c r="T225" s="667">
        <f>SUM(S164:S225)</f>
        <v>43</v>
      </c>
      <c r="U225" s="681"/>
      <c r="V225" s="458">
        <v>1</v>
      </c>
      <c r="W225" s="675"/>
      <c r="X225" s="648"/>
      <c r="Y225" s="675"/>
      <c r="Z225" s="68"/>
    </row>
    <row r="226" spans="1:26" ht="100.8" customHeight="1">
      <c r="A226" s="81" t="s">
        <v>921</v>
      </c>
      <c r="B226" s="17" t="s">
        <v>905</v>
      </c>
      <c r="C226" s="36"/>
      <c r="D226" s="909"/>
      <c r="E226" s="251"/>
      <c r="F226" s="869"/>
      <c r="G226" s="869"/>
      <c r="H226" s="869"/>
      <c r="I226" s="869"/>
      <c r="J226" s="867"/>
      <c r="K226" s="871"/>
      <c r="L226" s="796"/>
      <c r="M226" s="796"/>
      <c r="N226" s="870"/>
      <c r="O226" s="870"/>
      <c r="P226" s="870"/>
      <c r="Q226" s="964">
        <v>1</v>
      </c>
      <c r="R226" s="215"/>
      <c r="S226" s="215"/>
      <c r="T226" s="992"/>
      <c r="U226" s="681"/>
      <c r="V226" s="458"/>
      <c r="W226" s="675"/>
      <c r="X226" s="648"/>
      <c r="Y226" s="675"/>
      <c r="Z226" s="68"/>
    </row>
    <row r="227" spans="1:26" ht="60.6" customHeight="1">
      <c r="A227" s="81" t="s">
        <v>921</v>
      </c>
      <c r="B227" s="937" t="s">
        <v>906</v>
      </c>
      <c r="C227" s="36"/>
      <c r="D227" s="909"/>
      <c r="E227" s="251"/>
      <c r="F227" s="869"/>
      <c r="G227" s="869"/>
      <c r="H227" s="869"/>
      <c r="I227" s="869"/>
      <c r="J227" s="867"/>
      <c r="K227" s="871"/>
      <c r="L227" s="796"/>
      <c r="M227" s="796"/>
      <c r="N227" s="870"/>
      <c r="O227" s="870"/>
      <c r="P227" s="870"/>
      <c r="Q227" s="964">
        <v>1</v>
      </c>
      <c r="R227" s="215"/>
      <c r="S227" s="215"/>
      <c r="T227" s="992"/>
      <c r="U227" s="681"/>
      <c r="V227" s="458"/>
      <c r="W227" s="675"/>
      <c r="X227" s="648"/>
      <c r="Y227" s="675"/>
      <c r="Z227" s="68"/>
    </row>
    <row r="228" spans="1:26" ht="84.6" customHeight="1">
      <c r="A228" s="81" t="s">
        <v>921</v>
      </c>
      <c r="B228" s="17" t="s">
        <v>907</v>
      </c>
      <c r="C228" s="36"/>
      <c r="D228" s="909"/>
      <c r="E228" s="251"/>
      <c r="F228" s="869"/>
      <c r="G228" s="869"/>
      <c r="H228" s="869"/>
      <c r="I228" s="869"/>
      <c r="J228" s="867"/>
      <c r="K228" s="871"/>
      <c r="L228" s="796"/>
      <c r="M228" s="796"/>
      <c r="N228" s="870"/>
      <c r="O228" s="870"/>
      <c r="P228" s="870"/>
      <c r="Q228" s="964">
        <v>1</v>
      </c>
      <c r="R228" s="215"/>
      <c r="S228" s="215"/>
      <c r="T228" s="992"/>
      <c r="U228" s="681"/>
      <c r="V228" s="458"/>
      <c r="W228" s="675"/>
      <c r="X228" s="648"/>
      <c r="Y228" s="675"/>
      <c r="Z228" s="68"/>
    </row>
    <row r="229" spans="1:26" ht="58.8" customHeight="1">
      <c r="A229" s="78" t="s">
        <v>921</v>
      </c>
      <c r="B229" s="17" t="s">
        <v>908</v>
      </c>
      <c r="C229" s="65"/>
      <c r="D229" s="865"/>
      <c r="E229" s="268"/>
      <c r="F229" s="862"/>
      <c r="G229" s="862"/>
      <c r="H229" s="862"/>
      <c r="I229" s="862"/>
      <c r="J229" s="47"/>
      <c r="K229" s="872"/>
      <c r="L229" s="650"/>
      <c r="M229" s="650"/>
      <c r="N229" s="168"/>
      <c r="O229" s="168"/>
      <c r="P229" s="168"/>
      <c r="Q229" s="993">
        <v>1</v>
      </c>
      <c r="R229" s="215"/>
      <c r="S229" s="215"/>
      <c r="T229" s="992"/>
      <c r="U229" s="681"/>
      <c r="V229" s="458"/>
      <c r="W229" s="675"/>
      <c r="X229" s="648"/>
      <c r="Y229" s="675"/>
      <c r="Z229" s="68"/>
    </row>
    <row r="230" spans="1:26" ht="29.4" customHeight="1">
      <c r="A230" s="108" t="s">
        <v>477</v>
      </c>
      <c r="B230" s="158"/>
      <c r="C230" s="81"/>
      <c r="D230" s="909"/>
      <c r="E230" s="251"/>
      <c r="F230" s="424"/>
      <c r="G230" s="424"/>
      <c r="H230" s="424"/>
      <c r="I230" s="424"/>
      <c r="J230" s="424"/>
      <c r="K230" s="871"/>
      <c r="L230" s="871"/>
      <c r="M230" s="871"/>
      <c r="N230" s="871"/>
      <c r="O230" s="871"/>
      <c r="P230" s="871"/>
      <c r="Q230" s="966">
        <v>1</v>
      </c>
      <c r="T230" s="54"/>
      <c r="U230" s="677">
        <f>SUM(U231:U239)</f>
        <v>3</v>
      </c>
      <c r="V230" s="677">
        <f t="shared" ref="V230:X230" si="12">SUM(V231:V239)</f>
        <v>3</v>
      </c>
      <c r="W230" s="677">
        <f t="shared" si="12"/>
        <v>3</v>
      </c>
      <c r="X230" s="677">
        <f t="shared" si="12"/>
        <v>0</v>
      </c>
      <c r="Y230" s="677">
        <v>1</v>
      </c>
      <c r="Z230" s="677">
        <v>0</v>
      </c>
    </row>
    <row r="231" spans="1:26" ht="78.599999999999994" hidden="1" customHeight="1">
      <c r="A231" s="121"/>
      <c r="B231" s="618" t="s">
        <v>362</v>
      </c>
      <c r="C231" s="65" t="s">
        <v>363</v>
      </c>
      <c r="D231" s="404" t="s">
        <v>35</v>
      </c>
      <c r="E231" s="847"/>
      <c r="F231" s="615"/>
      <c r="G231" s="615"/>
      <c r="H231" s="93"/>
      <c r="I231" s="615"/>
      <c r="J231" s="615" t="s">
        <v>648</v>
      </c>
      <c r="K231" s="210" t="s">
        <v>35</v>
      </c>
      <c r="L231" s="650"/>
      <c r="M231" s="790" t="s">
        <v>128</v>
      </c>
      <c r="N231" s="210"/>
      <c r="O231" s="210"/>
      <c r="P231" s="210"/>
      <c r="Q231" s="228" t="s">
        <v>15</v>
      </c>
      <c r="S231" s="34">
        <v>1</v>
      </c>
      <c r="T231" s="54"/>
      <c r="U231" s="675"/>
      <c r="V231" s="648">
        <v>1</v>
      </c>
      <c r="W231" s="675"/>
      <c r="X231" s="648"/>
      <c r="Y231" s="675"/>
    </row>
    <row r="232" spans="1:26" ht="59.4" hidden="1" customHeight="1">
      <c r="A232" s="7"/>
      <c r="B232" s="618" t="s">
        <v>572</v>
      </c>
      <c r="C232" s="65" t="s">
        <v>571</v>
      </c>
      <c r="D232" s="404" t="s">
        <v>38</v>
      </c>
      <c r="E232" s="847"/>
      <c r="F232" s="615"/>
      <c r="G232" s="615"/>
      <c r="H232" s="93"/>
      <c r="I232" s="615"/>
      <c r="J232" s="615">
        <v>4.13</v>
      </c>
      <c r="K232" s="210">
        <v>4.3099999999999996</v>
      </c>
      <c r="L232" s="210"/>
      <c r="M232" s="650" t="s">
        <v>128</v>
      </c>
      <c r="N232" s="631"/>
      <c r="O232" s="210"/>
      <c r="P232" s="210"/>
      <c r="Q232" s="228" t="s">
        <v>18</v>
      </c>
      <c r="T232" s="54"/>
      <c r="U232" s="675">
        <v>1</v>
      </c>
      <c r="V232" s="648"/>
      <c r="W232" s="675">
        <v>0</v>
      </c>
      <c r="X232" s="648"/>
      <c r="Y232" s="675"/>
    </row>
    <row r="233" spans="1:26" ht="88.8" hidden="1" customHeight="1">
      <c r="A233" s="719"/>
      <c r="B233" s="618" t="s">
        <v>273</v>
      </c>
      <c r="C233" s="65" t="s">
        <v>210</v>
      </c>
      <c r="D233" s="886">
        <v>4</v>
      </c>
      <c r="E233" s="197"/>
      <c r="F233" s="615"/>
      <c r="G233" s="615"/>
      <c r="H233" s="615"/>
      <c r="I233" s="99"/>
      <c r="J233" s="197">
        <v>3.78</v>
      </c>
      <c r="K233" s="771">
        <v>3.96</v>
      </c>
      <c r="L233" s="790" t="s">
        <v>128</v>
      </c>
      <c r="M233" s="651"/>
      <c r="N233" s="631"/>
      <c r="O233" s="210"/>
      <c r="P233" s="373">
        <v>15000</v>
      </c>
      <c r="Q233" s="618" t="s">
        <v>13</v>
      </c>
      <c r="S233" s="34">
        <v>1</v>
      </c>
      <c r="T233" s="54"/>
      <c r="U233" s="675">
        <v>1</v>
      </c>
      <c r="V233" s="648"/>
      <c r="W233" s="675">
        <v>0</v>
      </c>
      <c r="X233" s="648"/>
      <c r="Y233" s="675"/>
      <c r="Z233" s="68">
        <v>0</v>
      </c>
    </row>
    <row r="234" spans="1:26" ht="51" hidden="1" customHeight="1">
      <c r="A234" s="59"/>
      <c r="B234" s="617" t="s">
        <v>452</v>
      </c>
      <c r="C234" s="38" t="s">
        <v>451</v>
      </c>
      <c r="D234" s="906">
        <v>4</v>
      </c>
      <c r="E234" s="74"/>
      <c r="F234" s="72"/>
      <c r="G234" s="72"/>
      <c r="H234" s="72"/>
      <c r="I234" s="72"/>
      <c r="J234" s="47" t="s">
        <v>64</v>
      </c>
      <c r="K234" s="793">
        <v>4</v>
      </c>
      <c r="L234" s="650"/>
      <c r="M234" s="650" t="s">
        <v>128</v>
      </c>
      <c r="N234" s="210"/>
      <c r="O234" s="210"/>
      <c r="P234" s="210"/>
      <c r="Q234" s="95" t="s">
        <v>14</v>
      </c>
      <c r="S234" s="34">
        <v>1</v>
      </c>
      <c r="T234" s="58"/>
      <c r="U234" s="675"/>
      <c r="V234" s="648">
        <v>1</v>
      </c>
      <c r="W234" s="675"/>
      <c r="X234" s="648"/>
      <c r="Y234" s="675"/>
    </row>
    <row r="235" spans="1:26" ht="52.8" hidden="1" customHeight="1">
      <c r="A235" s="108"/>
      <c r="B235" s="844" t="s">
        <v>452</v>
      </c>
      <c r="C235" s="65" t="s">
        <v>161</v>
      </c>
      <c r="D235" s="912">
        <v>4</v>
      </c>
      <c r="E235" s="159"/>
      <c r="F235" s="615"/>
      <c r="G235" s="615"/>
      <c r="H235" s="615"/>
      <c r="I235" s="98"/>
      <c r="J235" s="47" t="s">
        <v>64</v>
      </c>
      <c r="K235" s="212">
        <v>4.45</v>
      </c>
      <c r="L235" s="650"/>
      <c r="M235" s="651"/>
      <c r="N235" s="650" t="s">
        <v>128</v>
      </c>
      <c r="O235" s="212"/>
      <c r="P235" s="212"/>
      <c r="Q235" s="618" t="s">
        <v>16</v>
      </c>
      <c r="R235" s="213"/>
      <c r="S235" s="34">
        <v>1</v>
      </c>
      <c r="T235" s="220"/>
      <c r="U235" s="683"/>
      <c r="V235" s="684"/>
      <c r="W235" s="675">
        <v>1</v>
      </c>
      <c r="X235" s="648"/>
      <c r="Y235" s="675"/>
    </row>
    <row r="236" spans="1:26" ht="76.5" customHeight="1">
      <c r="A236" s="59"/>
      <c r="B236" s="617" t="s">
        <v>332</v>
      </c>
      <c r="C236" s="37" t="s">
        <v>395</v>
      </c>
      <c r="D236" s="880" t="s">
        <v>331</v>
      </c>
      <c r="E236" s="72"/>
      <c r="F236" s="72"/>
      <c r="G236" s="72"/>
      <c r="H236" s="72"/>
      <c r="I236" s="72"/>
      <c r="J236" s="47" t="s">
        <v>64</v>
      </c>
      <c r="K236" s="169" t="s">
        <v>331</v>
      </c>
      <c r="L236" s="650"/>
      <c r="M236" s="742" t="s">
        <v>128</v>
      </c>
      <c r="N236" s="169"/>
      <c r="O236" s="169"/>
      <c r="P236" s="169"/>
      <c r="Q236" s="703" t="s">
        <v>11</v>
      </c>
      <c r="S236" s="34">
        <v>1</v>
      </c>
      <c r="T236" s="54"/>
      <c r="U236" s="675"/>
      <c r="V236" s="648">
        <v>1</v>
      </c>
      <c r="W236" s="675"/>
      <c r="X236" s="648"/>
      <c r="Y236" s="675"/>
    </row>
    <row r="237" spans="1:26" ht="72" customHeight="1">
      <c r="A237" s="36"/>
      <c r="B237" s="844" t="s">
        <v>332</v>
      </c>
      <c r="C237" s="37" t="s">
        <v>210</v>
      </c>
      <c r="D237" s="887">
        <v>4</v>
      </c>
      <c r="E237" s="198"/>
      <c r="F237" s="72"/>
      <c r="G237" s="72"/>
      <c r="H237" s="72"/>
      <c r="I237" s="72"/>
      <c r="J237" s="47" t="s">
        <v>64</v>
      </c>
      <c r="K237" s="212">
        <v>3.73</v>
      </c>
      <c r="L237" s="650" t="s">
        <v>128</v>
      </c>
      <c r="M237" s="780"/>
      <c r="N237" s="169"/>
      <c r="O237" s="169"/>
      <c r="P237" s="169"/>
      <c r="Q237" s="844" t="s">
        <v>11</v>
      </c>
      <c r="R237" s="213"/>
      <c r="S237" s="34">
        <v>1</v>
      </c>
      <c r="T237" s="219"/>
      <c r="U237" s="683">
        <v>1</v>
      </c>
      <c r="V237" s="648"/>
      <c r="W237" s="675"/>
      <c r="X237" s="648"/>
      <c r="Y237" s="675"/>
    </row>
    <row r="238" spans="1:26" ht="76.2" hidden="1" customHeight="1">
      <c r="A238" s="121"/>
      <c r="B238" s="44" t="s">
        <v>530</v>
      </c>
      <c r="C238" s="77" t="s">
        <v>229</v>
      </c>
      <c r="D238" s="894">
        <v>3.8</v>
      </c>
      <c r="E238" s="47"/>
      <c r="F238" s="47"/>
      <c r="G238" s="47"/>
      <c r="H238" s="47"/>
      <c r="I238" s="47"/>
      <c r="J238" s="47" t="s">
        <v>64</v>
      </c>
      <c r="K238" s="212">
        <v>4.5599999999999996</v>
      </c>
      <c r="L238" s="650"/>
      <c r="M238" s="784"/>
      <c r="N238" s="789" t="s">
        <v>128</v>
      </c>
      <c r="O238" s="168"/>
      <c r="P238" s="168"/>
      <c r="Q238" s="44" t="s">
        <v>8</v>
      </c>
      <c r="R238" s="213"/>
      <c r="S238" s="34">
        <v>1</v>
      </c>
      <c r="T238" s="219"/>
      <c r="U238" s="683"/>
      <c r="V238" s="648"/>
      <c r="W238" s="675">
        <v>1</v>
      </c>
      <c r="X238" s="648"/>
      <c r="Y238" s="675"/>
    </row>
    <row r="239" spans="1:26" ht="63" hidden="1" customHeight="1">
      <c r="A239" s="7"/>
      <c r="B239" s="38" t="s">
        <v>321</v>
      </c>
      <c r="C239" s="37" t="s">
        <v>598</v>
      </c>
      <c r="D239" s="887">
        <v>4</v>
      </c>
      <c r="E239" s="198"/>
      <c r="F239" s="76"/>
      <c r="G239" s="76"/>
      <c r="H239" s="76"/>
      <c r="I239" s="72"/>
      <c r="J239" s="198" t="s">
        <v>64</v>
      </c>
      <c r="K239" s="778">
        <v>4.07</v>
      </c>
      <c r="L239" s="650"/>
      <c r="N239" s="789" t="s">
        <v>128</v>
      </c>
      <c r="O239" s="169"/>
      <c r="P239" s="169"/>
      <c r="Q239" s="38" t="s">
        <v>39</v>
      </c>
      <c r="R239" s="213"/>
      <c r="S239" s="213">
        <v>1</v>
      </c>
      <c r="T239" s="668">
        <f>SUM(S231:S239)</f>
        <v>8</v>
      </c>
      <c r="U239" s="683"/>
      <c r="V239" s="658">
        <v>0</v>
      </c>
      <c r="W239" s="675">
        <v>1</v>
      </c>
      <c r="X239" s="648"/>
      <c r="Y239" s="675"/>
    </row>
    <row r="240" spans="1:26" ht="63" customHeight="1">
      <c r="A240" s="78" t="s">
        <v>921</v>
      </c>
      <c r="B240" s="17" t="s">
        <v>909</v>
      </c>
      <c r="C240" s="250"/>
      <c r="D240" s="994"/>
      <c r="E240" s="399"/>
      <c r="F240" s="266"/>
      <c r="G240" s="266"/>
      <c r="H240" s="266"/>
      <c r="I240" s="861"/>
      <c r="J240" s="399"/>
      <c r="K240" s="777"/>
      <c r="L240" s="796"/>
      <c r="N240" s="792"/>
      <c r="O240" s="736"/>
      <c r="P240" s="736"/>
      <c r="Q240" s="963">
        <v>1</v>
      </c>
      <c r="R240" s="213"/>
      <c r="S240" s="213"/>
      <c r="T240" s="995"/>
      <c r="U240" s="683"/>
      <c r="V240" s="658"/>
      <c r="W240" s="675"/>
      <c r="X240" s="648"/>
      <c r="Y240" s="675"/>
    </row>
    <row r="241" spans="1:26" ht="63" customHeight="1">
      <c r="A241" s="78" t="s">
        <v>921</v>
      </c>
      <c r="B241" s="106" t="s">
        <v>910</v>
      </c>
      <c r="C241" s="250"/>
      <c r="D241" s="994"/>
      <c r="E241" s="399"/>
      <c r="F241" s="266"/>
      <c r="G241" s="266"/>
      <c r="H241" s="266"/>
      <c r="I241" s="861"/>
      <c r="J241" s="399"/>
      <c r="K241" s="777"/>
      <c r="L241" s="796"/>
      <c r="N241" s="792"/>
      <c r="O241" s="736"/>
      <c r="P241" s="736"/>
      <c r="Q241" s="963">
        <v>1</v>
      </c>
      <c r="R241" s="213"/>
      <c r="S241" s="213"/>
      <c r="T241" s="995"/>
      <c r="U241" s="683"/>
      <c r="V241" s="658"/>
      <c r="W241" s="675"/>
      <c r="X241" s="648"/>
      <c r="Y241" s="675"/>
    </row>
    <row r="242" spans="1:26" ht="63" customHeight="1">
      <c r="A242" s="78" t="s">
        <v>921</v>
      </c>
      <c r="B242" s="17" t="s">
        <v>911</v>
      </c>
      <c r="C242" s="250"/>
      <c r="D242" s="994"/>
      <c r="E242" s="399"/>
      <c r="F242" s="266"/>
      <c r="G242" s="266"/>
      <c r="H242" s="266"/>
      <c r="I242" s="861"/>
      <c r="J242" s="399"/>
      <c r="K242" s="777"/>
      <c r="L242" s="796"/>
      <c r="N242" s="792"/>
      <c r="O242" s="736"/>
      <c r="P242" s="736"/>
      <c r="Q242" s="963">
        <v>1</v>
      </c>
      <c r="R242" s="213"/>
      <c r="S242" s="213"/>
      <c r="T242" s="995"/>
      <c r="U242" s="683"/>
      <c r="V242" s="658"/>
      <c r="W242" s="675"/>
      <c r="X242" s="648"/>
      <c r="Y242" s="675"/>
    </row>
    <row r="243" spans="1:26" s="39" customFormat="1" ht="28.5" customHeight="1">
      <c r="A243" s="375" t="s">
        <v>119</v>
      </c>
      <c r="B243" s="294"/>
      <c r="C243" s="295"/>
      <c r="D243" s="913"/>
      <c r="E243" s="320"/>
      <c r="F243" s="320"/>
      <c r="G243" s="320"/>
      <c r="H243" s="320"/>
      <c r="I243" s="320"/>
      <c r="J243" s="320"/>
      <c r="K243" s="801"/>
      <c r="L243" s="801"/>
      <c r="M243" s="802"/>
      <c r="N243" s="801"/>
      <c r="O243" s="801"/>
      <c r="P243" s="801"/>
      <c r="Q243" s="967">
        <v>1</v>
      </c>
      <c r="T243" s="297"/>
      <c r="U243" s="685">
        <f>SUM(U244:U250)</f>
        <v>1</v>
      </c>
      <c r="V243" s="685">
        <f t="shared" ref="V243:Z243" si="13">SUM(V244:V250)</f>
        <v>6</v>
      </c>
      <c r="W243" s="685">
        <f t="shared" si="13"/>
        <v>0</v>
      </c>
      <c r="X243" s="685">
        <f t="shared" si="13"/>
        <v>0</v>
      </c>
      <c r="Y243" s="685">
        <f t="shared" si="13"/>
        <v>0</v>
      </c>
      <c r="Z243" s="685">
        <f t="shared" si="13"/>
        <v>0</v>
      </c>
    </row>
    <row r="244" spans="1:26" ht="82.2" hidden="1" customHeight="1">
      <c r="A244" s="121"/>
      <c r="B244" s="625" t="s">
        <v>587</v>
      </c>
      <c r="C244" s="78" t="s">
        <v>256</v>
      </c>
      <c r="D244" s="902" t="s">
        <v>852</v>
      </c>
      <c r="E244" s="850"/>
      <c r="F244" s="620"/>
      <c r="G244" s="620"/>
      <c r="H244" s="620"/>
      <c r="I244" s="620"/>
      <c r="J244" s="620" t="s">
        <v>33</v>
      </c>
      <c r="K244" s="212" t="s">
        <v>33</v>
      </c>
      <c r="L244" s="650" t="s">
        <v>128</v>
      </c>
      <c r="M244" s="212"/>
      <c r="N244" s="212"/>
      <c r="O244" s="212"/>
      <c r="P244" s="212"/>
      <c r="Q244" s="625" t="s">
        <v>9</v>
      </c>
      <c r="R244" s="215"/>
      <c r="S244" s="215">
        <v>1</v>
      </c>
      <c r="T244" s="215"/>
      <c r="U244" s="681">
        <v>1</v>
      </c>
      <c r="V244" s="648"/>
      <c r="W244" s="675"/>
      <c r="X244" s="648"/>
      <c r="Y244" s="675"/>
    </row>
    <row r="245" spans="1:26" ht="54" hidden="1" customHeight="1">
      <c r="A245" s="36"/>
      <c r="B245" s="44" t="s">
        <v>380</v>
      </c>
      <c r="C245" s="77" t="s">
        <v>381</v>
      </c>
      <c r="D245" s="894" t="s">
        <v>382</v>
      </c>
      <c r="E245" s="47"/>
      <c r="F245" s="47"/>
      <c r="G245" s="47"/>
      <c r="H245" s="47"/>
      <c r="I245" s="47"/>
      <c r="J245" s="47" t="s">
        <v>65</v>
      </c>
      <c r="K245" s="212">
        <v>4.12</v>
      </c>
      <c r="L245" s="650"/>
      <c r="M245" s="650" t="s">
        <v>128</v>
      </c>
      <c r="O245" s="168"/>
      <c r="P245" s="168"/>
      <c r="Q245" s="44" t="s">
        <v>5</v>
      </c>
      <c r="S245" s="34">
        <v>1</v>
      </c>
      <c r="T245" s="54"/>
      <c r="U245" s="675"/>
      <c r="V245" s="648">
        <v>1</v>
      </c>
      <c r="W245" s="675">
        <v>0</v>
      </c>
      <c r="X245" s="648"/>
      <c r="Y245" s="675"/>
    </row>
    <row r="246" spans="1:26" ht="52.2" hidden="1" customHeight="1">
      <c r="A246" s="108"/>
      <c r="B246" s="44" t="s">
        <v>462</v>
      </c>
      <c r="C246" s="38" t="s">
        <v>456</v>
      </c>
      <c r="D246" s="894" t="s">
        <v>457</v>
      </c>
      <c r="E246" s="47"/>
      <c r="F246" s="47"/>
      <c r="G246" s="47"/>
      <c r="H246" s="47"/>
      <c r="I246" s="47"/>
      <c r="J246" s="47" t="s">
        <v>457</v>
      </c>
      <c r="K246" s="168" t="s">
        <v>457</v>
      </c>
      <c r="L246" s="168"/>
      <c r="M246" s="650" t="s">
        <v>128</v>
      </c>
      <c r="N246" s="168"/>
      <c r="O246" s="168"/>
      <c r="P246" s="168"/>
      <c r="Q246" s="44" t="s">
        <v>14</v>
      </c>
      <c r="T246" s="54"/>
      <c r="U246" s="675"/>
      <c r="V246" s="648">
        <v>1</v>
      </c>
      <c r="W246" s="675"/>
      <c r="X246" s="648"/>
      <c r="Y246" s="675"/>
    </row>
    <row r="247" spans="1:26" ht="104.4" customHeight="1">
      <c r="A247" s="96"/>
      <c r="B247" s="618" t="s">
        <v>700</v>
      </c>
      <c r="C247" s="65" t="s">
        <v>330</v>
      </c>
      <c r="D247" s="404" t="s">
        <v>331</v>
      </c>
      <c r="E247" s="847"/>
      <c r="F247" s="615"/>
      <c r="G247" s="615"/>
      <c r="H247" s="615"/>
      <c r="I247" s="216"/>
      <c r="J247" s="615" t="s">
        <v>331</v>
      </c>
      <c r="K247" s="210" t="s">
        <v>331</v>
      </c>
      <c r="L247" s="168"/>
      <c r="M247" s="650" t="s">
        <v>128</v>
      </c>
      <c r="N247" s="168"/>
      <c r="O247" s="168"/>
      <c r="P247" s="168"/>
      <c r="Q247" s="217" t="s">
        <v>11</v>
      </c>
      <c r="T247" s="54"/>
      <c r="U247" s="675"/>
      <c r="V247" s="648">
        <v>1</v>
      </c>
      <c r="W247" s="675"/>
      <c r="X247" s="648"/>
      <c r="Y247" s="675"/>
    </row>
    <row r="248" spans="1:26" ht="51.6" hidden="1" customHeight="1">
      <c r="A248" s="96"/>
      <c r="B248" s="77" t="s">
        <v>588</v>
      </c>
      <c r="C248" s="37" t="s">
        <v>430</v>
      </c>
      <c r="D248" s="894" t="s">
        <v>194</v>
      </c>
      <c r="E248" s="47"/>
      <c r="F248" s="72"/>
      <c r="G248" s="72"/>
      <c r="H248" s="72"/>
      <c r="I248" s="72"/>
      <c r="J248" s="72" t="s">
        <v>64</v>
      </c>
      <c r="K248" s="210" t="s">
        <v>764</v>
      </c>
      <c r="L248" s="650"/>
      <c r="M248" s="650" t="s">
        <v>128</v>
      </c>
      <c r="N248" s="168"/>
      <c r="O248" s="168"/>
      <c r="P248" s="168"/>
      <c r="Q248" s="38" t="s">
        <v>4</v>
      </c>
      <c r="R248" s="213"/>
      <c r="S248" s="213">
        <v>1</v>
      </c>
      <c r="T248" s="214"/>
      <c r="U248" s="683"/>
      <c r="V248" s="648">
        <v>1</v>
      </c>
      <c r="W248" s="675"/>
      <c r="X248" s="648"/>
      <c r="Y248" s="675"/>
    </row>
    <row r="249" spans="1:26" ht="55.2" hidden="1" customHeight="1">
      <c r="A249" s="96"/>
      <c r="B249" s="226" t="s">
        <v>589</v>
      </c>
      <c r="C249" s="211" t="s">
        <v>195</v>
      </c>
      <c r="D249" s="902" t="s">
        <v>170</v>
      </c>
      <c r="E249" s="858"/>
      <c r="F249" s="210"/>
      <c r="G249" s="210"/>
      <c r="H249" s="210"/>
      <c r="I249" s="210"/>
      <c r="J249" s="72" t="s">
        <v>64</v>
      </c>
      <c r="K249" s="212" t="s">
        <v>170</v>
      </c>
      <c r="L249" s="650"/>
      <c r="M249" s="650" t="s">
        <v>128</v>
      </c>
      <c r="N249" s="212"/>
      <c r="O249" s="212"/>
      <c r="P249" s="212"/>
      <c r="Q249" s="38" t="s">
        <v>4</v>
      </c>
      <c r="S249" s="34">
        <v>1</v>
      </c>
      <c r="T249" s="55"/>
      <c r="U249" s="675"/>
      <c r="V249" s="648">
        <v>1</v>
      </c>
      <c r="W249" s="675"/>
      <c r="X249" s="648"/>
      <c r="Y249" s="675"/>
      <c r="Z249" s="164"/>
    </row>
    <row r="250" spans="1:26" ht="38.4" hidden="1" customHeight="1">
      <c r="A250" s="227"/>
      <c r="B250" s="44" t="s">
        <v>471</v>
      </c>
      <c r="C250" s="149" t="s">
        <v>499</v>
      </c>
      <c r="D250" s="894" t="s">
        <v>472</v>
      </c>
      <c r="E250" s="47"/>
      <c r="F250" s="410"/>
      <c r="G250" s="76"/>
      <c r="H250" s="76"/>
      <c r="I250" s="72"/>
      <c r="J250" s="72" t="s">
        <v>172</v>
      </c>
      <c r="K250" s="210" t="s">
        <v>472</v>
      </c>
      <c r="L250" s="650"/>
      <c r="M250" s="742" t="s">
        <v>128</v>
      </c>
      <c r="N250" s="168"/>
      <c r="O250" s="168"/>
      <c r="P250" s="168"/>
      <c r="Q250" s="38" t="s">
        <v>17</v>
      </c>
      <c r="R250" s="164"/>
      <c r="S250" s="164">
        <v>1</v>
      </c>
      <c r="T250" s="669">
        <f>SUM(S244:S250)</f>
        <v>5</v>
      </c>
      <c r="U250" s="675"/>
      <c r="V250" s="458">
        <v>1</v>
      </c>
      <c r="W250" s="675"/>
      <c r="X250" s="648"/>
      <c r="Y250" s="675"/>
    </row>
    <row r="251" spans="1:26" ht="59.4" customHeight="1">
      <c r="A251" s="78" t="s">
        <v>921</v>
      </c>
      <c r="B251" s="17" t="s">
        <v>912</v>
      </c>
      <c r="C251" s="162"/>
      <c r="D251" s="914"/>
      <c r="E251" s="253"/>
      <c r="F251" s="919"/>
      <c r="G251" s="266"/>
      <c r="H251" s="266"/>
      <c r="I251" s="861"/>
      <c r="J251" s="996"/>
      <c r="K251" s="997"/>
      <c r="L251" s="796"/>
      <c r="M251" s="791"/>
      <c r="N251" s="870"/>
      <c r="O251" s="870"/>
      <c r="P251" s="870"/>
      <c r="Q251" s="963">
        <v>1</v>
      </c>
      <c r="R251" s="164"/>
      <c r="S251" s="164"/>
      <c r="T251" s="998"/>
      <c r="U251" s="675"/>
      <c r="V251" s="458"/>
      <c r="W251" s="675"/>
      <c r="X251" s="648"/>
      <c r="Y251" s="675"/>
    </row>
    <row r="252" spans="1:26" ht="108" customHeight="1">
      <c r="A252" s="78" t="s">
        <v>921</v>
      </c>
      <c r="B252" s="17" t="s">
        <v>913</v>
      </c>
      <c r="C252" s="162"/>
      <c r="D252" s="914"/>
      <c r="E252" s="253"/>
      <c r="F252" s="919"/>
      <c r="G252" s="266"/>
      <c r="H252" s="266"/>
      <c r="I252" s="861"/>
      <c r="J252" s="996"/>
      <c r="K252" s="997"/>
      <c r="L252" s="796"/>
      <c r="M252" s="791"/>
      <c r="N252" s="870"/>
      <c r="O252" s="870"/>
      <c r="P252" s="870"/>
      <c r="Q252" s="963">
        <v>1</v>
      </c>
      <c r="R252" s="164"/>
      <c r="S252" s="164"/>
      <c r="T252" s="998"/>
      <c r="U252" s="675"/>
      <c r="V252" s="458"/>
      <c r="W252" s="675"/>
      <c r="X252" s="648"/>
      <c r="Y252" s="675"/>
    </row>
    <row r="253" spans="1:26" ht="33.6" customHeight="1">
      <c r="A253" s="105" t="s">
        <v>114</v>
      </c>
      <c r="B253" s="624"/>
      <c r="C253" s="87"/>
      <c r="D253" s="914"/>
      <c r="E253" s="253"/>
      <c r="F253" s="619"/>
      <c r="G253" s="619"/>
      <c r="H253" s="619"/>
      <c r="I253" s="619"/>
      <c r="J253" s="253"/>
      <c r="K253" s="733"/>
      <c r="L253" s="708"/>
      <c r="M253" s="708"/>
      <c r="N253" s="708"/>
      <c r="O253" s="708"/>
      <c r="P253" s="708"/>
      <c r="Q253" s="968">
        <v>1</v>
      </c>
      <c r="T253" s="57"/>
      <c r="U253" s="677">
        <f>SUM(U254:U258)</f>
        <v>0</v>
      </c>
      <c r="V253" s="677">
        <f t="shared" ref="V253:Z253" si="14">SUM(V254:V258)</f>
        <v>5</v>
      </c>
      <c r="W253" s="677">
        <f t="shared" si="14"/>
        <v>0</v>
      </c>
      <c r="X253" s="677">
        <f t="shared" si="14"/>
        <v>0</v>
      </c>
      <c r="Y253" s="677">
        <f t="shared" si="14"/>
        <v>0</v>
      </c>
      <c r="Z253" s="677">
        <f t="shared" si="14"/>
        <v>0</v>
      </c>
    </row>
    <row r="254" spans="1:26" ht="83.4" hidden="1" customHeight="1">
      <c r="A254" s="108"/>
      <c r="B254" s="83" t="s">
        <v>590</v>
      </c>
      <c r="C254" s="78" t="s">
        <v>561</v>
      </c>
      <c r="D254" s="902" t="s">
        <v>170</v>
      </c>
      <c r="E254" s="850"/>
      <c r="F254" s="620"/>
      <c r="G254" s="620"/>
      <c r="H254" s="620"/>
      <c r="I254" s="620"/>
      <c r="J254" s="620" t="s">
        <v>170</v>
      </c>
      <c r="K254" s="212" t="s">
        <v>170</v>
      </c>
      <c r="L254" s="212"/>
      <c r="M254" s="650" t="s">
        <v>128</v>
      </c>
      <c r="N254" s="212"/>
      <c r="O254" s="212"/>
      <c r="P254" s="212"/>
      <c r="Q254" s="707" t="s">
        <v>7</v>
      </c>
      <c r="T254" s="54"/>
      <c r="U254" s="675"/>
      <c r="V254" s="648">
        <v>1</v>
      </c>
      <c r="W254" s="675"/>
      <c r="X254" s="648"/>
      <c r="Y254" s="675"/>
    </row>
    <row r="255" spans="1:26" ht="97.2" hidden="1" customHeight="1">
      <c r="A255" s="108"/>
      <c r="B255" s="119" t="s">
        <v>592</v>
      </c>
      <c r="C255" s="77" t="s">
        <v>559</v>
      </c>
      <c r="D255" s="894" t="s">
        <v>170</v>
      </c>
      <c r="E255" s="47"/>
      <c r="F255" s="47"/>
      <c r="G255" s="47"/>
      <c r="H255" s="47"/>
      <c r="I255" s="47"/>
      <c r="J255" s="47" t="s">
        <v>64</v>
      </c>
      <c r="K255" s="212" t="s">
        <v>170</v>
      </c>
      <c r="L255" s="650"/>
      <c r="M255" s="650" t="s">
        <v>128</v>
      </c>
      <c r="N255" s="168"/>
      <c r="O255" s="168"/>
      <c r="P255" s="168"/>
      <c r="Q255" s="859" t="s">
        <v>7</v>
      </c>
      <c r="S255" s="34">
        <v>1</v>
      </c>
      <c r="T255" s="54"/>
      <c r="U255" s="675"/>
      <c r="V255" s="648">
        <v>1</v>
      </c>
      <c r="W255" s="675"/>
      <c r="X255" s="648"/>
      <c r="Y255" s="675"/>
    </row>
    <row r="256" spans="1:26" ht="88.2" hidden="1" customHeight="1">
      <c r="A256" s="108"/>
      <c r="B256" s="170" t="s">
        <v>591</v>
      </c>
      <c r="C256" s="78" t="s">
        <v>560</v>
      </c>
      <c r="D256" s="894" t="s">
        <v>170</v>
      </c>
      <c r="E256" s="47"/>
      <c r="F256" s="47"/>
      <c r="G256" s="47"/>
      <c r="H256" s="47"/>
      <c r="I256" s="47"/>
      <c r="J256" s="47" t="s">
        <v>64</v>
      </c>
      <c r="K256" s="212" t="s">
        <v>170</v>
      </c>
      <c r="L256" s="650"/>
      <c r="M256" s="650" t="s">
        <v>128</v>
      </c>
      <c r="N256" s="168"/>
      <c r="O256" s="168"/>
      <c r="P256" s="168"/>
      <c r="Q256" s="859" t="s">
        <v>7</v>
      </c>
      <c r="S256" s="34">
        <v>1</v>
      </c>
      <c r="T256" s="54"/>
      <c r="U256" s="675"/>
      <c r="V256" s="648">
        <v>1</v>
      </c>
      <c r="W256" s="675"/>
      <c r="X256" s="648"/>
      <c r="Y256" s="675"/>
    </row>
    <row r="257" spans="1:26" ht="64.8" hidden="1" customHeight="1">
      <c r="A257" s="108"/>
      <c r="B257" s="38" t="s">
        <v>469</v>
      </c>
      <c r="C257" s="37" t="s">
        <v>210</v>
      </c>
      <c r="D257" s="894" t="s">
        <v>486</v>
      </c>
      <c r="E257" s="47"/>
      <c r="F257" s="47"/>
      <c r="G257" s="47"/>
      <c r="H257" s="47"/>
      <c r="I257" s="47"/>
      <c r="J257" s="615" t="s">
        <v>64</v>
      </c>
      <c r="K257" s="210" t="s">
        <v>486</v>
      </c>
      <c r="L257" s="650"/>
      <c r="M257" s="742" t="s">
        <v>128</v>
      </c>
      <c r="N257" s="168"/>
      <c r="O257" s="168"/>
      <c r="P257" s="168"/>
      <c r="Q257" s="44" t="s">
        <v>6</v>
      </c>
      <c r="S257" s="34">
        <v>1</v>
      </c>
      <c r="U257" s="675"/>
      <c r="V257" s="648">
        <v>1</v>
      </c>
      <c r="W257" s="675"/>
      <c r="X257" s="648"/>
      <c r="Y257" s="675"/>
    </row>
    <row r="258" spans="1:26" ht="93.6" hidden="1" customHeight="1">
      <c r="A258" s="67"/>
      <c r="B258" s="38" t="s">
        <v>607</v>
      </c>
      <c r="C258" s="434" t="s">
        <v>605</v>
      </c>
      <c r="D258" s="894" t="s">
        <v>606</v>
      </c>
      <c r="E258" s="873"/>
      <c r="F258" s="410"/>
      <c r="G258" s="47"/>
      <c r="H258" s="47"/>
      <c r="I258" s="47"/>
      <c r="J258" s="47" t="s">
        <v>606</v>
      </c>
      <c r="K258" s="168" t="s">
        <v>606</v>
      </c>
      <c r="L258" s="168"/>
      <c r="M258" s="742" t="s">
        <v>128</v>
      </c>
      <c r="N258" s="168"/>
      <c r="O258" s="168"/>
      <c r="P258" s="168"/>
      <c r="Q258" s="85" t="s">
        <v>17</v>
      </c>
      <c r="T258" s="666">
        <f>SUM(S254:S258)</f>
        <v>3</v>
      </c>
      <c r="U258" s="675"/>
      <c r="V258" s="657">
        <v>1</v>
      </c>
      <c r="W258" s="675"/>
      <c r="X258" s="648"/>
      <c r="Y258" s="675"/>
    </row>
    <row r="259" spans="1:26" ht="60.6" customHeight="1">
      <c r="A259" s="77" t="s">
        <v>921</v>
      </c>
      <c r="B259" s="106" t="s">
        <v>914</v>
      </c>
      <c r="C259" s="999"/>
      <c r="D259" s="1000"/>
      <c r="E259" s="873"/>
      <c r="F259" s="410"/>
      <c r="G259" s="47"/>
      <c r="H259" s="47"/>
      <c r="I259" s="47"/>
      <c r="J259" s="873"/>
      <c r="K259" s="168"/>
      <c r="L259" s="168"/>
      <c r="M259" s="742"/>
      <c r="N259" s="168"/>
      <c r="O259" s="168"/>
      <c r="P259" s="168"/>
      <c r="Q259" s="1001">
        <v>1</v>
      </c>
      <c r="T259" s="991"/>
      <c r="U259" s="675"/>
      <c r="V259" s="657"/>
      <c r="W259" s="675"/>
      <c r="X259" s="648"/>
      <c r="Y259" s="675"/>
    </row>
    <row r="260" spans="1:26" ht="27.6" customHeight="1">
      <c r="A260" s="281" t="s">
        <v>126</v>
      </c>
      <c r="B260" s="241"/>
      <c r="C260" s="261"/>
      <c r="D260" s="908"/>
      <c r="E260" s="248"/>
      <c r="F260" s="626"/>
      <c r="G260" s="626"/>
      <c r="H260" s="626"/>
      <c r="I260" s="626"/>
      <c r="J260" s="248"/>
      <c r="K260" s="871"/>
      <c r="L260" s="709"/>
      <c r="M260" s="785"/>
      <c r="N260" s="871"/>
      <c r="O260" s="871"/>
      <c r="P260" s="871"/>
      <c r="Q260" s="964">
        <v>1</v>
      </c>
      <c r="T260" s="52"/>
      <c r="U260" s="677">
        <f>SUM(U262:U266)</f>
        <v>1</v>
      </c>
      <c r="V260" s="677">
        <f t="shared" ref="V260:Z260" si="15">SUM(V262:V266)</f>
        <v>1</v>
      </c>
      <c r="W260" s="677">
        <f t="shared" si="15"/>
        <v>2</v>
      </c>
      <c r="X260" s="677">
        <f t="shared" si="15"/>
        <v>0</v>
      </c>
      <c r="Y260" s="677">
        <f t="shared" si="15"/>
        <v>0</v>
      </c>
      <c r="Z260" s="677">
        <f t="shared" si="15"/>
        <v>0</v>
      </c>
    </row>
    <row r="261" spans="1:26" ht="27.6" customHeight="1">
      <c r="A261" s="108" t="s">
        <v>120</v>
      </c>
      <c r="B261" s="252"/>
      <c r="C261" s="61"/>
      <c r="D261" s="908"/>
      <c r="E261" s="248"/>
      <c r="F261" s="626"/>
      <c r="G261" s="626"/>
      <c r="H261" s="626"/>
      <c r="I261" s="626"/>
      <c r="J261" s="248"/>
      <c r="K261" s="709"/>
      <c r="L261" s="709"/>
      <c r="M261" s="785"/>
      <c r="N261" s="709"/>
      <c r="O261" s="709"/>
      <c r="P261" s="709"/>
      <c r="Q261" s="969">
        <v>1</v>
      </c>
      <c r="R261" s="164"/>
      <c r="S261" s="164"/>
      <c r="T261" s="206"/>
      <c r="U261" s="675"/>
      <c r="V261" s="678"/>
      <c r="W261" s="675"/>
      <c r="X261" s="648"/>
      <c r="Y261" s="675"/>
      <c r="Z261" s="68"/>
    </row>
    <row r="262" spans="1:26" ht="78.599999999999994" hidden="1" customHeight="1">
      <c r="A262" s="59"/>
      <c r="B262" s="859" t="s">
        <v>270</v>
      </c>
      <c r="C262" s="36" t="s">
        <v>271</v>
      </c>
      <c r="D262" s="1028"/>
      <c r="E262" s="855"/>
      <c r="F262" s="615"/>
      <c r="G262" s="615"/>
      <c r="H262" s="615"/>
      <c r="I262" s="615"/>
      <c r="J262" s="620"/>
      <c r="K262" s="212"/>
      <c r="L262" s="212"/>
      <c r="M262" s="651"/>
      <c r="N262" s="212"/>
      <c r="O262" s="212" t="s">
        <v>777</v>
      </c>
      <c r="P262" s="212" t="s">
        <v>778</v>
      </c>
      <c r="Q262" s="647" t="s">
        <v>13</v>
      </c>
      <c r="U262" s="675"/>
      <c r="V262" s="648"/>
      <c r="W262" s="675"/>
      <c r="X262" s="648"/>
      <c r="Y262" s="675"/>
    </row>
    <row r="263" spans="1:26" ht="51" hidden="1" customHeight="1">
      <c r="A263" s="59"/>
      <c r="B263" s="859" t="s">
        <v>861</v>
      </c>
      <c r="C263" s="65" t="s">
        <v>544</v>
      </c>
      <c r="D263" s="902" t="s">
        <v>32</v>
      </c>
      <c r="E263" s="850"/>
      <c r="F263" s="615"/>
      <c r="G263" s="615"/>
      <c r="H263" s="615"/>
      <c r="I263" s="615"/>
      <c r="J263" s="620" t="s">
        <v>642</v>
      </c>
      <c r="K263" s="212" t="s">
        <v>35</v>
      </c>
      <c r="L263" s="212"/>
      <c r="M263" s="651"/>
      <c r="N263" s="650" t="s">
        <v>128</v>
      </c>
      <c r="O263" s="212"/>
      <c r="P263" s="212"/>
      <c r="Q263" s="848" t="s">
        <v>13</v>
      </c>
      <c r="T263" s="55"/>
      <c r="U263" s="675"/>
      <c r="V263" s="648"/>
      <c r="W263" s="675">
        <v>1</v>
      </c>
      <c r="X263" s="648"/>
      <c r="Y263" s="675"/>
    </row>
    <row r="264" spans="1:26" ht="48.6" hidden="1" customHeight="1">
      <c r="A264" s="59"/>
      <c r="B264" s="859" t="s">
        <v>862</v>
      </c>
      <c r="C264" s="37" t="s">
        <v>545</v>
      </c>
      <c r="D264" s="894" t="s">
        <v>37</v>
      </c>
      <c r="E264" s="47"/>
      <c r="F264" s="72"/>
      <c r="G264" s="72"/>
      <c r="H264" s="72"/>
      <c r="I264" s="72"/>
      <c r="J264" s="47" t="s">
        <v>643</v>
      </c>
      <c r="K264" s="168" t="s">
        <v>779</v>
      </c>
      <c r="L264" s="738"/>
      <c r="M264" s="780"/>
      <c r="N264" s="742" t="s">
        <v>128</v>
      </c>
      <c r="O264" s="168"/>
      <c r="P264" s="168"/>
      <c r="Q264" s="848" t="s">
        <v>13</v>
      </c>
      <c r="T264" s="55"/>
      <c r="U264" s="675"/>
      <c r="V264" s="648"/>
      <c r="W264" s="675">
        <v>1</v>
      </c>
      <c r="X264" s="648"/>
      <c r="Y264" s="675"/>
    </row>
    <row r="265" spans="1:26" ht="51" hidden="1" customHeight="1">
      <c r="A265" s="59"/>
      <c r="B265" s="87" t="s">
        <v>863</v>
      </c>
      <c r="C265" s="37" t="s">
        <v>546</v>
      </c>
      <c r="D265" s="894" t="s">
        <v>547</v>
      </c>
      <c r="E265" s="47"/>
      <c r="F265" s="72"/>
      <c r="G265" s="72"/>
      <c r="H265" s="72"/>
      <c r="I265" s="72"/>
      <c r="J265" s="47" t="s">
        <v>644</v>
      </c>
      <c r="K265" s="212" t="s">
        <v>780</v>
      </c>
      <c r="L265" s="742" t="s">
        <v>128</v>
      </c>
      <c r="M265" s="780"/>
      <c r="N265" s="168"/>
      <c r="O265" s="168"/>
      <c r="P265" s="168"/>
      <c r="Q265" s="36" t="s">
        <v>13</v>
      </c>
      <c r="S265" s="34">
        <v>1</v>
      </c>
      <c r="T265" s="55"/>
      <c r="U265" s="675">
        <v>1</v>
      </c>
      <c r="V265" s="648"/>
      <c r="W265" s="675"/>
      <c r="X265" s="648"/>
      <c r="Y265" s="675"/>
    </row>
    <row r="266" spans="1:26" ht="58.8" hidden="1" customHeight="1">
      <c r="A266" s="120"/>
      <c r="B266" s="77" t="s">
        <v>861</v>
      </c>
      <c r="C266" s="65" t="s">
        <v>548</v>
      </c>
      <c r="D266" s="894" t="s">
        <v>482</v>
      </c>
      <c r="E266" s="47"/>
      <c r="F266" s="72"/>
      <c r="G266" s="72"/>
      <c r="H266" s="72"/>
      <c r="I266" s="72"/>
      <c r="J266" s="47" t="s">
        <v>65</v>
      </c>
      <c r="K266" s="212" t="s">
        <v>853</v>
      </c>
      <c r="L266" s="650"/>
      <c r="M266" s="742" t="s">
        <v>128</v>
      </c>
      <c r="N266" s="168"/>
      <c r="O266" s="168"/>
      <c r="P266" s="168"/>
      <c r="Q266" s="36" t="s">
        <v>13</v>
      </c>
      <c r="S266" s="34">
        <v>1</v>
      </c>
      <c r="T266" s="667">
        <f>SUM(S262:S266)</f>
        <v>2</v>
      </c>
      <c r="U266" s="675"/>
      <c r="V266" s="458">
        <v>1</v>
      </c>
      <c r="W266" s="675"/>
      <c r="X266" s="648"/>
      <c r="Y266" s="675"/>
    </row>
    <row r="267" spans="1:26" ht="58.8" customHeight="1">
      <c r="A267" s="77" t="s">
        <v>921</v>
      </c>
      <c r="B267" s="17" t="s">
        <v>915</v>
      </c>
      <c r="C267" s="261"/>
      <c r="D267" s="907"/>
      <c r="E267" s="867"/>
      <c r="F267" s="861"/>
      <c r="G267" s="861"/>
      <c r="H267" s="861"/>
      <c r="I267" s="861"/>
      <c r="J267" s="146"/>
      <c r="K267" s="871"/>
      <c r="L267" s="796"/>
      <c r="M267" s="791"/>
      <c r="N267" s="870"/>
      <c r="O267" s="870"/>
      <c r="P267" s="870"/>
      <c r="Q267" s="971">
        <v>1</v>
      </c>
      <c r="T267" s="992"/>
      <c r="U267" s="675"/>
      <c r="V267" s="458"/>
      <c r="W267" s="675"/>
      <c r="X267" s="648"/>
      <c r="Y267" s="675"/>
    </row>
    <row r="268" spans="1:26" ht="37.200000000000003" customHeight="1">
      <c r="A268" s="193" t="s">
        <v>114</v>
      </c>
      <c r="B268" s="1027"/>
      <c r="C268" s="899"/>
      <c r="D268" s="907"/>
      <c r="E268" s="849"/>
      <c r="F268" s="846"/>
      <c r="G268" s="614"/>
      <c r="H268" s="614"/>
      <c r="I268" s="614"/>
      <c r="J268" s="146"/>
      <c r="K268" s="708"/>
      <c r="L268" s="708"/>
      <c r="M268" s="779"/>
      <c r="N268" s="708"/>
      <c r="O268" s="708"/>
      <c r="P268" s="708"/>
      <c r="Q268" s="963">
        <v>1</v>
      </c>
      <c r="T268" s="55"/>
      <c r="U268" s="677">
        <f>SUM(U269:U270)</f>
        <v>0</v>
      </c>
      <c r="V268" s="677">
        <f t="shared" ref="V268:Z268" si="16">SUM(V269:V270)</f>
        <v>1</v>
      </c>
      <c r="W268" s="677">
        <f t="shared" si="16"/>
        <v>1</v>
      </c>
      <c r="X268" s="677">
        <f t="shared" si="16"/>
        <v>0</v>
      </c>
      <c r="Y268" s="677">
        <f t="shared" si="16"/>
        <v>0</v>
      </c>
      <c r="Z268" s="677">
        <f t="shared" si="16"/>
        <v>0</v>
      </c>
    </row>
    <row r="269" spans="1:26" ht="81" hidden="1" customHeight="1">
      <c r="A269" s="247"/>
      <c r="B269" s="859" t="s">
        <v>594</v>
      </c>
      <c r="C269" s="622" t="s">
        <v>458</v>
      </c>
      <c r="D269" s="902" t="s">
        <v>459</v>
      </c>
      <c r="E269" s="850"/>
      <c r="F269" s="615"/>
      <c r="G269" s="615"/>
      <c r="H269" s="615"/>
      <c r="I269" s="615"/>
      <c r="J269" s="620" t="s">
        <v>459</v>
      </c>
      <c r="K269" s="212" t="s">
        <v>459</v>
      </c>
      <c r="L269" s="212"/>
      <c r="M269" s="650" t="s">
        <v>128</v>
      </c>
      <c r="N269" s="212"/>
      <c r="O269" s="212"/>
      <c r="P269" s="212"/>
      <c r="Q269" s="618" t="s">
        <v>14</v>
      </c>
      <c r="T269" s="55"/>
      <c r="U269" s="675"/>
      <c r="V269" s="648">
        <v>1</v>
      </c>
      <c r="W269" s="675"/>
      <c r="X269" s="648"/>
      <c r="Y269" s="675"/>
      <c r="Z269" s="68"/>
    </row>
    <row r="270" spans="1:26" ht="64.2" hidden="1" customHeight="1">
      <c r="A270" s="65"/>
      <c r="B270" s="864" t="s">
        <v>227</v>
      </c>
      <c r="C270" s="38" t="s">
        <v>225</v>
      </c>
      <c r="D270" s="894" t="s">
        <v>228</v>
      </c>
      <c r="E270" s="47"/>
      <c r="F270" s="72"/>
      <c r="G270" s="72"/>
      <c r="H270" s="72"/>
      <c r="I270" s="72"/>
      <c r="J270" s="47" t="s">
        <v>639</v>
      </c>
      <c r="K270" s="212" t="s">
        <v>753</v>
      </c>
      <c r="L270" s="650"/>
      <c r="M270" s="780"/>
      <c r="N270" s="742" t="s">
        <v>128</v>
      </c>
      <c r="O270" s="168"/>
      <c r="P270" s="168"/>
      <c r="Q270" s="95" t="s">
        <v>8</v>
      </c>
      <c r="S270" s="34">
        <v>1</v>
      </c>
      <c r="T270" s="667">
        <f>SUM(S269:S270)</f>
        <v>1</v>
      </c>
      <c r="U270" s="675"/>
      <c r="V270" s="458"/>
      <c r="W270" s="675">
        <v>1</v>
      </c>
      <c r="X270" s="648"/>
      <c r="Y270" s="675"/>
      <c r="Z270" s="68"/>
    </row>
    <row r="271" spans="1:26" ht="71.400000000000006" customHeight="1">
      <c r="A271" s="77" t="s">
        <v>921</v>
      </c>
      <c r="B271" s="17" t="s">
        <v>923</v>
      </c>
      <c r="C271" s="186"/>
      <c r="D271" s="914"/>
      <c r="E271" s="253"/>
      <c r="F271" s="861"/>
      <c r="G271" s="861"/>
      <c r="H271" s="861"/>
      <c r="I271" s="861"/>
      <c r="J271" s="253"/>
      <c r="K271" s="739"/>
      <c r="L271" s="796"/>
      <c r="M271" s="779"/>
      <c r="N271" s="791"/>
      <c r="O271" s="870"/>
      <c r="P271" s="870"/>
      <c r="Q271" s="963">
        <v>1</v>
      </c>
      <c r="T271" s="992"/>
      <c r="U271" s="675"/>
      <c r="V271" s="458"/>
      <c r="W271" s="675"/>
      <c r="X271" s="648"/>
      <c r="Y271" s="675"/>
      <c r="Z271" s="68"/>
    </row>
    <row r="272" spans="1:26" ht="30.6" customHeight="1">
      <c r="A272" s="376" t="s">
        <v>127</v>
      </c>
      <c r="B272" s="189"/>
      <c r="C272" s="190"/>
      <c r="D272" s="914"/>
      <c r="E272" s="253"/>
      <c r="F272" s="614"/>
      <c r="G272" s="614"/>
      <c r="H272" s="614"/>
      <c r="I272" s="614"/>
      <c r="J272" s="253"/>
      <c r="K272" s="733"/>
      <c r="L272" s="708"/>
      <c r="M272" s="779"/>
      <c r="N272" s="708"/>
      <c r="O272" s="708"/>
      <c r="P272" s="708"/>
      <c r="Q272" s="963">
        <v>1</v>
      </c>
      <c r="T272" s="356"/>
      <c r="U272" s="677"/>
      <c r="V272" s="687"/>
      <c r="W272" s="677"/>
      <c r="X272" s="677"/>
      <c r="Y272" s="677"/>
    </row>
    <row r="273" spans="1:26" ht="28.2" customHeight="1">
      <c r="A273" s="108" t="s">
        <v>122</v>
      </c>
      <c r="B273" s="623"/>
      <c r="C273" s="36"/>
      <c r="D273" s="909"/>
      <c r="E273" s="251"/>
      <c r="F273" s="626"/>
      <c r="G273" s="626"/>
      <c r="H273" s="173"/>
      <c r="I273" s="318"/>
      <c r="J273" s="251"/>
      <c r="K273" s="739"/>
      <c r="L273" s="709"/>
      <c r="M273" s="785"/>
      <c r="N273" s="709"/>
      <c r="O273" s="709"/>
      <c r="P273" s="709"/>
      <c r="Q273" s="964">
        <v>1</v>
      </c>
      <c r="T273" s="356"/>
      <c r="U273" s="677">
        <f>SUM(U274)</f>
        <v>0</v>
      </c>
      <c r="V273" s="677">
        <f t="shared" ref="V273:Z273" si="17">SUM(V274)</f>
        <v>1</v>
      </c>
      <c r="W273" s="677">
        <f t="shared" si="17"/>
        <v>0</v>
      </c>
      <c r="X273" s="677">
        <f t="shared" si="17"/>
        <v>0</v>
      </c>
      <c r="Y273" s="677">
        <f t="shared" si="17"/>
        <v>0</v>
      </c>
      <c r="Z273" s="677">
        <f t="shared" si="17"/>
        <v>0</v>
      </c>
    </row>
    <row r="274" spans="1:26" ht="103.2" hidden="1" customHeight="1">
      <c r="A274" s="144"/>
      <c r="B274" s="625" t="s">
        <v>595</v>
      </c>
      <c r="C274" s="618" t="s">
        <v>460</v>
      </c>
      <c r="D274" s="902" t="s">
        <v>461</v>
      </c>
      <c r="E274" s="850"/>
      <c r="F274" s="615"/>
      <c r="G274" s="615"/>
      <c r="H274" s="176"/>
      <c r="I274" s="99"/>
      <c r="J274" s="620" t="s">
        <v>461</v>
      </c>
      <c r="K274" s="212" t="s">
        <v>461</v>
      </c>
      <c r="L274" s="212"/>
      <c r="M274" s="650" t="s">
        <v>128</v>
      </c>
      <c r="N274" s="212"/>
      <c r="O274" s="212"/>
      <c r="P274" s="212"/>
      <c r="Q274" s="618" t="s">
        <v>14</v>
      </c>
      <c r="T274" s="670">
        <v>0</v>
      </c>
      <c r="U274" s="675">
        <v>0</v>
      </c>
      <c r="V274" s="659">
        <v>1</v>
      </c>
      <c r="W274" s="675"/>
      <c r="X274" s="648"/>
      <c r="Y274" s="675"/>
    </row>
    <row r="275" spans="1:26" ht="30.6" customHeight="1">
      <c r="A275" s="48" t="s">
        <v>119</v>
      </c>
      <c r="B275" s="243"/>
      <c r="C275" s="250"/>
      <c r="D275" s="893"/>
      <c r="E275" s="867"/>
      <c r="F275" s="861"/>
      <c r="G275" s="861"/>
      <c r="H275" s="861"/>
      <c r="I275" s="319"/>
      <c r="J275" s="867"/>
      <c r="K275" s="870"/>
      <c r="L275" s="803"/>
      <c r="M275" s="803"/>
      <c r="N275" s="803"/>
      <c r="O275" s="803"/>
      <c r="P275" s="803"/>
      <c r="Q275" s="970">
        <v>1</v>
      </c>
      <c r="T275" s="56"/>
      <c r="U275" s="677">
        <f>SUM(U276:U277)</f>
        <v>0</v>
      </c>
      <c r="V275" s="677">
        <f t="shared" ref="V275:Z275" si="18">SUM(V276:V277)</f>
        <v>0</v>
      </c>
      <c r="W275" s="677">
        <f t="shared" si="18"/>
        <v>1</v>
      </c>
      <c r="X275" s="677">
        <f t="shared" si="18"/>
        <v>0</v>
      </c>
      <c r="Y275" s="677">
        <f t="shared" si="18"/>
        <v>1</v>
      </c>
      <c r="Z275" s="677">
        <f t="shared" si="18"/>
        <v>0</v>
      </c>
    </row>
    <row r="276" spans="1:26" ht="70.2" hidden="1" customHeight="1">
      <c r="A276" s="108"/>
      <c r="B276" s="618" t="s">
        <v>309</v>
      </c>
      <c r="C276" s="65" t="s">
        <v>310</v>
      </c>
      <c r="D276" s="404" t="s">
        <v>61</v>
      </c>
      <c r="E276" s="847"/>
      <c r="F276" s="224"/>
      <c r="G276" s="224"/>
      <c r="H276" s="259"/>
      <c r="I276" s="99"/>
      <c r="J276" s="615" t="s">
        <v>633</v>
      </c>
      <c r="K276" s="210" t="s">
        <v>805</v>
      </c>
      <c r="L276" s="650"/>
      <c r="M276" s="651"/>
      <c r="N276" s="650" t="s">
        <v>128</v>
      </c>
      <c r="O276" s="212"/>
      <c r="P276" s="212"/>
      <c r="Q276" s="618" t="s">
        <v>18</v>
      </c>
      <c r="S276" s="34">
        <v>1</v>
      </c>
      <c r="T276" s="52"/>
      <c r="U276" s="675"/>
      <c r="V276" s="648"/>
      <c r="W276" s="675">
        <v>1</v>
      </c>
      <c r="X276" s="648"/>
      <c r="Y276" s="675"/>
      <c r="Z276" s="68">
        <f>SUM(U276:U276)</f>
        <v>0</v>
      </c>
    </row>
    <row r="277" spans="1:26" ht="82.2" hidden="1" customHeight="1">
      <c r="A277" s="120"/>
      <c r="B277" s="204" t="s">
        <v>242</v>
      </c>
      <c r="C277" s="366" t="s">
        <v>243</v>
      </c>
      <c r="D277" s="404" t="s">
        <v>37</v>
      </c>
      <c r="E277" s="210"/>
      <c r="F277" s="210"/>
      <c r="G277" s="201"/>
      <c r="H277" s="201"/>
      <c r="I277" s="201"/>
      <c r="J277" s="210" t="s">
        <v>64</v>
      </c>
      <c r="K277" s="210" t="s">
        <v>802</v>
      </c>
      <c r="L277" s="650" t="s">
        <v>128</v>
      </c>
      <c r="M277" s="168"/>
      <c r="N277" s="168"/>
      <c r="O277" s="168"/>
      <c r="P277" s="168"/>
      <c r="Q277" s="366" t="s">
        <v>9</v>
      </c>
      <c r="S277" s="34">
        <v>1</v>
      </c>
      <c r="T277" s="671">
        <f>SUM(S276:S277)</f>
        <v>2</v>
      </c>
      <c r="U277" s="675">
        <v>0</v>
      </c>
      <c r="V277" s="660"/>
      <c r="W277" s="675"/>
      <c r="X277" s="648">
        <v>0</v>
      </c>
      <c r="Y277" s="675">
        <v>1</v>
      </c>
      <c r="Z277" s="68"/>
    </row>
    <row r="278" spans="1:26" ht="82.2" customHeight="1">
      <c r="A278" s="77" t="s">
        <v>921</v>
      </c>
      <c r="B278" s="17" t="s">
        <v>917</v>
      </c>
      <c r="C278" s="277"/>
      <c r="D278" s="1002"/>
      <c r="E278" s="997"/>
      <c r="F278" s="757"/>
      <c r="G278" s="984"/>
      <c r="H278" s="984"/>
      <c r="I278" s="984"/>
      <c r="J278" s="997"/>
      <c r="K278" s="997"/>
      <c r="L278" s="796"/>
      <c r="M278" s="870"/>
      <c r="N278" s="870"/>
      <c r="O278" s="870"/>
      <c r="P278" s="870"/>
      <c r="Q278" s="1004">
        <v>1</v>
      </c>
      <c r="T278" s="1003"/>
      <c r="U278" s="675"/>
      <c r="V278" s="660"/>
      <c r="W278" s="675"/>
      <c r="X278" s="648"/>
      <c r="Y278" s="675"/>
      <c r="Z278" s="68"/>
    </row>
    <row r="279" spans="1:26" ht="33" customHeight="1">
      <c r="A279" s="105" t="s">
        <v>114</v>
      </c>
      <c r="B279" s="243"/>
      <c r="C279" s="61"/>
      <c r="D279" s="914"/>
      <c r="E279" s="253"/>
      <c r="F279" s="861"/>
      <c r="G279" s="861"/>
      <c r="H279" s="861"/>
      <c r="I279" s="861"/>
      <c r="J279" s="253"/>
      <c r="K279" s="733"/>
      <c r="L279" s="870"/>
      <c r="M279" s="779"/>
      <c r="N279" s="870"/>
      <c r="O279" s="870"/>
      <c r="P279" s="870"/>
      <c r="Q279" s="967">
        <v>1</v>
      </c>
      <c r="T279" s="56"/>
      <c r="U279" s="677">
        <f>SUM(U280:U283)</f>
        <v>0</v>
      </c>
      <c r="V279" s="677">
        <f t="shared" ref="V279:Z279" si="19">SUM(V280:V283)</f>
        <v>4</v>
      </c>
      <c r="W279" s="677">
        <f t="shared" si="19"/>
        <v>0</v>
      </c>
      <c r="X279" s="677">
        <f t="shared" si="19"/>
        <v>0</v>
      </c>
      <c r="Y279" s="677">
        <f t="shared" si="19"/>
        <v>0</v>
      </c>
      <c r="Z279" s="677">
        <f t="shared" si="19"/>
        <v>0</v>
      </c>
    </row>
    <row r="280" spans="1:26" ht="71.400000000000006" hidden="1" customHeight="1">
      <c r="A280" s="510"/>
      <c r="B280" s="618" t="s">
        <v>306</v>
      </c>
      <c r="C280" s="65" t="s">
        <v>307</v>
      </c>
      <c r="D280" s="404" t="s">
        <v>308</v>
      </c>
      <c r="E280" s="847"/>
      <c r="F280" s="224"/>
      <c r="G280" s="224"/>
      <c r="H280" s="224"/>
      <c r="I280" s="224"/>
      <c r="J280" s="618" t="s">
        <v>657</v>
      </c>
      <c r="K280" s="366" t="s">
        <v>806</v>
      </c>
      <c r="L280" s="798"/>
      <c r="M280" s="650" t="s">
        <v>128</v>
      </c>
      <c r="N280" s="798"/>
      <c r="O280" s="798"/>
      <c r="P280" s="798"/>
      <c r="Q280" s="618" t="s">
        <v>18</v>
      </c>
      <c r="T280" s="56"/>
      <c r="U280" s="675">
        <v>0</v>
      </c>
      <c r="V280" s="648">
        <v>1</v>
      </c>
      <c r="W280" s="675"/>
      <c r="X280" s="648"/>
      <c r="Y280" s="675"/>
    </row>
    <row r="281" spans="1:26" ht="129" hidden="1" customHeight="1">
      <c r="A281" s="108"/>
      <c r="B281" s="625" t="s">
        <v>597</v>
      </c>
      <c r="C281" s="37" t="s">
        <v>394</v>
      </c>
      <c r="D281" s="894" t="s">
        <v>323</v>
      </c>
      <c r="E281" s="47"/>
      <c r="F281" s="72"/>
      <c r="G281" s="72"/>
      <c r="H281" s="75"/>
      <c r="I281" s="72"/>
      <c r="J281" s="47" t="s">
        <v>647</v>
      </c>
      <c r="K281" s="168" t="s">
        <v>732</v>
      </c>
      <c r="L281" s="168"/>
      <c r="M281" s="804" t="s">
        <v>128</v>
      </c>
      <c r="N281" s="738"/>
      <c r="O281" s="168"/>
      <c r="P281" s="168"/>
      <c r="Q281" s="38" t="s">
        <v>15</v>
      </c>
      <c r="R281" s="39"/>
      <c r="S281" s="39"/>
      <c r="T281" s="56"/>
      <c r="U281" s="686"/>
      <c r="V281" s="659">
        <v>1</v>
      </c>
      <c r="W281" s="675">
        <v>0</v>
      </c>
      <c r="X281" s="648"/>
      <c r="Y281" s="675"/>
    </row>
    <row r="282" spans="1:26" ht="61.2" customHeight="1">
      <c r="A282" s="108"/>
      <c r="B282" s="44" t="s">
        <v>306</v>
      </c>
      <c r="C282" s="37" t="s">
        <v>596</v>
      </c>
      <c r="D282" s="894" t="s">
        <v>331</v>
      </c>
      <c r="E282" s="47"/>
      <c r="F282" s="72"/>
      <c r="G282" s="72"/>
      <c r="H282" s="75"/>
      <c r="I282" s="72"/>
      <c r="J282" s="47" t="s">
        <v>331</v>
      </c>
      <c r="K282" s="168" t="s">
        <v>331</v>
      </c>
      <c r="L282" s="168"/>
      <c r="M282" s="805" t="s">
        <v>128</v>
      </c>
      <c r="N282" s="168"/>
      <c r="O282" s="168"/>
      <c r="P282" s="168"/>
      <c r="Q282" s="38" t="s">
        <v>11</v>
      </c>
      <c r="R282" s="39"/>
      <c r="S282" s="39"/>
      <c r="T282" s="56"/>
      <c r="U282" s="686"/>
      <c r="V282" s="659">
        <v>1</v>
      </c>
      <c r="W282" s="675"/>
      <c r="X282" s="648"/>
      <c r="Y282" s="675"/>
    </row>
    <row r="283" spans="1:26" ht="67.8" hidden="1" customHeight="1">
      <c r="A283" s="156"/>
      <c r="B283" s="44" t="s">
        <v>465</v>
      </c>
      <c r="C283" s="38" t="s">
        <v>463</v>
      </c>
      <c r="D283" s="894" t="s">
        <v>464</v>
      </c>
      <c r="E283" s="47"/>
      <c r="F283" s="72"/>
      <c r="G283" s="72"/>
      <c r="H283" s="72"/>
      <c r="I283" s="72"/>
      <c r="J283" s="47" t="s">
        <v>464</v>
      </c>
      <c r="K283" s="168" t="s">
        <v>464</v>
      </c>
      <c r="L283" s="212"/>
      <c r="M283" s="805" t="s">
        <v>128</v>
      </c>
      <c r="N283" s="212"/>
      <c r="O283" s="212"/>
      <c r="P283" s="212"/>
      <c r="Q283" s="38" t="s">
        <v>14</v>
      </c>
      <c r="T283" s="671">
        <f>SUM(S276:S283)</f>
        <v>2</v>
      </c>
      <c r="U283" s="675"/>
      <c r="V283" s="660">
        <v>1</v>
      </c>
      <c r="W283" s="675"/>
      <c r="X283" s="648"/>
      <c r="Y283" s="675"/>
    </row>
    <row r="284" spans="1:26" ht="29.4" customHeight="1">
      <c r="A284" s="188" t="s">
        <v>93</v>
      </c>
      <c r="B284" s="189"/>
      <c r="C284" s="190"/>
      <c r="D284" s="893"/>
      <c r="E284" s="849"/>
      <c r="F284" s="614"/>
      <c r="G284" s="614"/>
      <c r="H284" s="614"/>
      <c r="I284" s="614"/>
      <c r="J284" s="619"/>
      <c r="K284" s="708"/>
      <c r="L284" s="708"/>
      <c r="M284" s="779"/>
      <c r="N284" s="708"/>
      <c r="O284" s="708"/>
      <c r="P284" s="708"/>
      <c r="Q284" s="963">
        <v>1</v>
      </c>
      <c r="T284" s="165"/>
      <c r="U284" s="677">
        <f>SUM(U286:U289)</f>
        <v>0</v>
      </c>
      <c r="V284" s="677">
        <f t="shared" ref="V284:Z284" si="20">SUM(V286:V289)</f>
        <v>3</v>
      </c>
      <c r="W284" s="677">
        <f t="shared" si="20"/>
        <v>0</v>
      </c>
      <c r="X284" s="677">
        <f t="shared" si="20"/>
        <v>0</v>
      </c>
      <c r="Y284" s="677">
        <f t="shared" si="20"/>
        <v>0</v>
      </c>
      <c r="Z284" s="677">
        <f t="shared" si="20"/>
        <v>0</v>
      </c>
    </row>
    <row r="285" spans="1:26" ht="28.5" customHeight="1">
      <c r="A285" s="108" t="s">
        <v>113</v>
      </c>
      <c r="B285" s="244"/>
      <c r="C285" s="190"/>
      <c r="D285" s="893"/>
      <c r="E285" s="867"/>
      <c r="F285" s="861"/>
      <c r="G285" s="861"/>
      <c r="H285" s="861"/>
      <c r="I285" s="266"/>
      <c r="J285" s="867"/>
      <c r="K285" s="870"/>
      <c r="L285" s="870"/>
      <c r="M285" s="779"/>
      <c r="N285" s="870"/>
      <c r="O285" s="870"/>
      <c r="P285" s="870"/>
      <c r="Q285" s="967">
        <v>1</v>
      </c>
      <c r="U285" s="675"/>
      <c r="V285" s="648"/>
      <c r="W285" s="675"/>
      <c r="X285" s="648"/>
      <c r="Y285" s="675"/>
    </row>
    <row r="286" spans="1:26" ht="128.4" hidden="1" customHeight="1">
      <c r="A286" s="59"/>
      <c r="B286" s="298" t="s">
        <v>319</v>
      </c>
      <c r="C286" s="65" t="s">
        <v>320</v>
      </c>
      <c r="D286" s="902" t="s">
        <v>35</v>
      </c>
      <c r="E286" s="850"/>
      <c r="F286" s="98"/>
      <c r="G286" s="98"/>
      <c r="H286" s="98"/>
      <c r="I286" s="815"/>
      <c r="J286" s="620" t="s">
        <v>35</v>
      </c>
      <c r="K286" s="212" t="s">
        <v>35</v>
      </c>
      <c r="L286" s="212"/>
      <c r="M286" s="650" t="s">
        <v>128</v>
      </c>
      <c r="N286" s="212"/>
      <c r="O286" s="212"/>
      <c r="P286" s="212"/>
      <c r="Q286" s="618" t="s">
        <v>39</v>
      </c>
      <c r="U286" s="675">
        <v>0</v>
      </c>
      <c r="V286" s="648">
        <v>1</v>
      </c>
      <c r="W286" s="675"/>
      <c r="X286" s="648"/>
      <c r="Y286" s="675"/>
    </row>
    <row r="287" spans="1:26" ht="58.8" hidden="1" customHeight="1">
      <c r="A287" s="59"/>
      <c r="B287" s="484" t="s">
        <v>470</v>
      </c>
      <c r="C287" s="485"/>
      <c r="D287" s="915"/>
      <c r="E287" s="301"/>
      <c r="F287" s="266"/>
      <c r="G287" s="266"/>
      <c r="H287" s="266"/>
      <c r="I287" s="614"/>
      <c r="J287" s="486"/>
      <c r="K287" s="806"/>
      <c r="L287" s="708"/>
      <c r="M287" s="791"/>
      <c r="N287" s="708"/>
      <c r="O287" s="708"/>
      <c r="P287" s="708"/>
      <c r="Q287" s="647" t="s">
        <v>17</v>
      </c>
      <c r="T287" s="57"/>
      <c r="U287" s="675"/>
      <c r="V287" s="648"/>
      <c r="W287" s="675"/>
      <c r="X287" s="648"/>
      <c r="Y287" s="675"/>
    </row>
    <row r="288" spans="1:26" ht="50.25" hidden="1" customHeight="1">
      <c r="A288" s="59"/>
      <c r="B288" s="300" t="s">
        <v>568</v>
      </c>
      <c r="C288" s="488" t="s">
        <v>205</v>
      </c>
      <c r="D288" s="901" t="s">
        <v>40</v>
      </c>
      <c r="E288" s="424"/>
      <c r="F288" s="489"/>
      <c r="G288" s="293"/>
      <c r="H288" s="293"/>
      <c r="I288" s="626"/>
      <c r="J288" s="424" t="s">
        <v>40</v>
      </c>
      <c r="K288" s="810" t="s">
        <v>40</v>
      </c>
      <c r="L288" s="709"/>
      <c r="M288" s="796" t="s">
        <v>128</v>
      </c>
      <c r="N288" s="709"/>
      <c r="O288" s="709"/>
      <c r="P288" s="709"/>
      <c r="Q288" s="848" t="s">
        <v>17</v>
      </c>
      <c r="T288" s="57"/>
      <c r="U288" s="675">
        <v>0</v>
      </c>
      <c r="V288" s="648">
        <v>1</v>
      </c>
      <c r="W288" s="675"/>
      <c r="X288" s="648"/>
      <c r="Y288" s="675"/>
    </row>
    <row r="289" spans="1:26" ht="82.8" hidden="1" customHeight="1">
      <c r="A289" s="120"/>
      <c r="B289" s="299" t="s">
        <v>569</v>
      </c>
      <c r="C289" s="160" t="s">
        <v>205</v>
      </c>
      <c r="D289" s="902" t="s">
        <v>40</v>
      </c>
      <c r="E289" s="874"/>
      <c r="F289" s="411"/>
      <c r="G289" s="98"/>
      <c r="H289" s="98"/>
      <c r="I289" s="615"/>
      <c r="J289" s="620" t="s">
        <v>40</v>
      </c>
      <c r="K289" s="212" t="s">
        <v>40</v>
      </c>
      <c r="L289" s="212"/>
      <c r="M289" s="796" t="s">
        <v>128</v>
      </c>
      <c r="N289" s="212"/>
      <c r="O289" s="212"/>
      <c r="P289" s="212"/>
      <c r="Q289" s="848" t="s">
        <v>17</v>
      </c>
      <c r="T289" s="668">
        <f>SUM(S286:S289)</f>
        <v>0</v>
      </c>
      <c r="U289" s="675"/>
      <c r="V289" s="658">
        <v>1</v>
      </c>
      <c r="W289" s="675"/>
      <c r="X289" s="648"/>
      <c r="Y289" s="675"/>
    </row>
    <row r="290" spans="1:26" ht="82.8" customHeight="1">
      <c r="A290" s="77" t="s">
        <v>921</v>
      </c>
      <c r="B290" s="17" t="s">
        <v>918</v>
      </c>
      <c r="C290" s="488"/>
      <c r="D290" s="901"/>
      <c r="E290" s="248"/>
      <c r="F290" s="489"/>
      <c r="G290" s="293"/>
      <c r="H290" s="293"/>
      <c r="I290" s="869"/>
      <c r="J290" s="424"/>
      <c r="K290" s="871"/>
      <c r="L290" s="871"/>
      <c r="M290" s="796"/>
      <c r="N290" s="871"/>
      <c r="O290" s="871"/>
      <c r="P290" s="871"/>
      <c r="Q290" s="965">
        <v>1</v>
      </c>
      <c r="T290" s="995"/>
      <c r="U290" s="675"/>
      <c r="V290" s="658"/>
      <c r="W290" s="675"/>
      <c r="X290" s="648"/>
      <c r="Y290" s="675"/>
    </row>
    <row r="291" spans="1:26" ht="27" customHeight="1">
      <c r="A291" s="108" t="s">
        <v>112</v>
      </c>
      <c r="B291" s="252"/>
      <c r="C291" s="250"/>
      <c r="D291" s="893"/>
      <c r="E291" s="849"/>
      <c r="F291" s="614"/>
      <c r="G291" s="614"/>
      <c r="H291" s="614"/>
      <c r="I291" s="266"/>
      <c r="J291" s="619"/>
      <c r="K291" s="708"/>
      <c r="L291" s="708"/>
      <c r="M291" s="779"/>
      <c r="N291" s="708"/>
      <c r="O291" s="708"/>
      <c r="P291" s="708"/>
      <c r="Q291" s="970">
        <v>1</v>
      </c>
      <c r="T291" s="57"/>
      <c r="U291" s="677">
        <f t="shared" ref="U291:Z291" si="21">SUM(U292:U293)</f>
        <v>0</v>
      </c>
      <c r="V291" s="677">
        <f t="shared" si="21"/>
        <v>2</v>
      </c>
      <c r="W291" s="677">
        <f t="shared" si="21"/>
        <v>0</v>
      </c>
      <c r="X291" s="677">
        <f t="shared" si="21"/>
        <v>0</v>
      </c>
      <c r="Y291" s="677">
        <f t="shared" si="21"/>
        <v>0</v>
      </c>
      <c r="Z291" s="677">
        <f t="shared" si="21"/>
        <v>0</v>
      </c>
    </row>
    <row r="292" spans="1:26" ht="62.4" hidden="1" customHeight="1">
      <c r="A292" s="59"/>
      <c r="B292" s="618" t="s">
        <v>383</v>
      </c>
      <c r="C292" s="65" t="s">
        <v>384</v>
      </c>
      <c r="D292" s="902" t="s">
        <v>151</v>
      </c>
      <c r="E292" s="850"/>
      <c r="F292" s="98"/>
      <c r="G292" s="98"/>
      <c r="H292" s="98"/>
      <c r="I292" s="615"/>
      <c r="J292" s="620" t="s">
        <v>151</v>
      </c>
      <c r="K292" s="212" t="s">
        <v>151</v>
      </c>
      <c r="L292" s="212"/>
      <c r="M292" s="796" t="s">
        <v>128</v>
      </c>
      <c r="N292" s="212"/>
      <c r="O292" s="212"/>
      <c r="P292" s="212"/>
      <c r="Q292" s="721" t="s">
        <v>5</v>
      </c>
      <c r="T292" s="57"/>
      <c r="U292" s="675">
        <v>0</v>
      </c>
      <c r="V292" s="648">
        <v>1</v>
      </c>
      <c r="W292" s="675"/>
      <c r="X292" s="648"/>
      <c r="Y292" s="675"/>
    </row>
    <row r="293" spans="1:26" ht="61.2" hidden="1" customHeight="1">
      <c r="A293" s="120"/>
      <c r="B293" s="38" t="s">
        <v>536</v>
      </c>
      <c r="C293" s="37" t="s">
        <v>385</v>
      </c>
      <c r="D293" s="894" t="s">
        <v>386</v>
      </c>
      <c r="E293" s="47"/>
      <c r="F293" s="76"/>
      <c r="G293" s="76"/>
      <c r="H293" s="76"/>
      <c r="I293" s="72"/>
      <c r="J293" s="47" t="s">
        <v>436</v>
      </c>
      <c r="K293" s="212" t="s">
        <v>784</v>
      </c>
      <c r="L293" s="650"/>
      <c r="M293" s="796" t="s">
        <v>128</v>
      </c>
      <c r="N293" s="34"/>
      <c r="O293" s="168"/>
      <c r="P293" s="168"/>
      <c r="Q293" s="848" t="s">
        <v>5</v>
      </c>
      <c r="S293" s="34">
        <v>1</v>
      </c>
      <c r="T293" s="668">
        <f>SUM(S286:S293)</f>
        <v>1</v>
      </c>
      <c r="U293" s="675"/>
      <c r="V293" s="658">
        <v>1</v>
      </c>
      <c r="W293" s="675">
        <v>0</v>
      </c>
      <c r="X293" s="648"/>
      <c r="Y293" s="675"/>
    </row>
    <row r="294" spans="1:26" ht="80.400000000000006" customHeight="1">
      <c r="A294" s="77" t="s">
        <v>921</v>
      </c>
      <c r="B294" s="17" t="s">
        <v>919</v>
      </c>
      <c r="C294" s="190"/>
      <c r="D294" s="894"/>
      <c r="E294" s="47"/>
      <c r="F294" s="76"/>
      <c r="G294" s="76"/>
      <c r="H294" s="76"/>
      <c r="I294" s="72"/>
      <c r="J294" s="146"/>
      <c r="K294" s="871"/>
      <c r="L294" s="796"/>
      <c r="M294" s="796"/>
      <c r="N294" s="34"/>
      <c r="O294" s="870"/>
      <c r="P294" s="870"/>
      <c r="Q294" s="964">
        <v>1</v>
      </c>
      <c r="T294" s="995"/>
      <c r="U294" s="675"/>
      <c r="V294" s="658"/>
      <c r="W294" s="675"/>
      <c r="X294" s="648"/>
      <c r="Y294" s="675"/>
    </row>
    <row r="295" spans="1:26" ht="28.2" customHeight="1">
      <c r="A295" s="193" t="s">
        <v>94</v>
      </c>
      <c r="B295" s="189"/>
      <c r="C295" s="190"/>
      <c r="D295" s="907"/>
      <c r="E295" s="146"/>
      <c r="F295" s="191"/>
      <c r="G295" s="191"/>
      <c r="H295" s="191"/>
      <c r="I295" s="612"/>
      <c r="J295" s="146"/>
      <c r="K295" s="708"/>
      <c r="L295" s="708"/>
      <c r="M295" s="779"/>
      <c r="N295" s="708"/>
      <c r="O295" s="708"/>
      <c r="P295" s="708"/>
      <c r="Q295" s="963">
        <v>1</v>
      </c>
      <c r="U295" s="677">
        <f>SUM(U297:U316)</f>
        <v>2</v>
      </c>
      <c r="V295" s="677">
        <f t="shared" ref="V295:Y295" si="22">SUM(V297:V316)</f>
        <v>13</v>
      </c>
      <c r="W295" s="677">
        <f t="shared" si="22"/>
        <v>4</v>
      </c>
      <c r="X295" s="677">
        <f t="shared" si="22"/>
        <v>0</v>
      </c>
      <c r="Y295" s="677">
        <f t="shared" si="22"/>
        <v>0</v>
      </c>
      <c r="Z295" s="68"/>
    </row>
    <row r="296" spans="1:26" ht="28.5" customHeight="1">
      <c r="A296" s="194" t="s">
        <v>121</v>
      </c>
      <c r="B296" s="241"/>
      <c r="C296" s="261"/>
      <c r="D296" s="901"/>
      <c r="E296" s="424"/>
      <c r="F296" s="626"/>
      <c r="G296" s="626"/>
      <c r="H296" s="626"/>
      <c r="I296" s="626"/>
      <c r="J296" s="251"/>
      <c r="K296" s="739"/>
      <c r="L296" s="709"/>
      <c r="M296" s="785"/>
      <c r="N296" s="709"/>
      <c r="O296" s="709"/>
      <c r="P296" s="709"/>
      <c r="Q296" s="971">
        <v>1</v>
      </c>
      <c r="U296" s="675"/>
      <c r="V296" s="648"/>
      <c r="W296" s="675"/>
      <c r="X296" s="648"/>
      <c r="Y296" s="675"/>
    </row>
    <row r="297" spans="1:26" ht="69.599999999999994" hidden="1" customHeight="1">
      <c r="A297" s="59"/>
      <c r="B297" s="818" t="s">
        <v>531</v>
      </c>
      <c r="C297" s="65" t="s">
        <v>133</v>
      </c>
      <c r="D297" s="902" t="s">
        <v>134</v>
      </c>
      <c r="E297" s="850"/>
      <c r="F297" s="615"/>
      <c r="G297" s="615"/>
      <c r="H297" s="615"/>
      <c r="I297" s="99"/>
      <c r="J297" s="620" t="s">
        <v>64</v>
      </c>
      <c r="K297" s="212" t="s">
        <v>718</v>
      </c>
      <c r="L297" s="650"/>
      <c r="M297" s="650" t="s">
        <v>128</v>
      </c>
      <c r="N297" s="212"/>
      <c r="O297" s="212"/>
      <c r="P297" s="212"/>
      <c r="Q297" s="65" t="s">
        <v>12</v>
      </c>
      <c r="S297" s="34">
        <v>1</v>
      </c>
      <c r="U297" s="675"/>
      <c r="V297" s="688">
        <v>1</v>
      </c>
      <c r="W297" s="675"/>
      <c r="X297" s="648"/>
      <c r="Y297" s="675"/>
    </row>
    <row r="298" spans="1:26" ht="159.6" hidden="1" customHeight="1">
      <c r="A298" s="719"/>
      <c r="B298" s="845" t="s">
        <v>531</v>
      </c>
      <c r="C298" s="65" t="s">
        <v>741</v>
      </c>
      <c r="D298" s="902" t="s">
        <v>742</v>
      </c>
      <c r="E298" s="850"/>
      <c r="F298" s="615"/>
      <c r="G298" s="615"/>
      <c r="H298" s="615"/>
      <c r="I298" s="615"/>
      <c r="J298" s="620" t="s">
        <v>64</v>
      </c>
      <c r="K298" s="212">
        <v>4.5199999999999996</v>
      </c>
      <c r="L298" s="650"/>
      <c r="M298" s="650" t="s">
        <v>128</v>
      </c>
      <c r="N298" s="631"/>
      <c r="O298" s="212"/>
      <c r="P298" s="212"/>
      <c r="Q298" s="618" t="s">
        <v>16</v>
      </c>
      <c r="S298" s="34">
        <v>1</v>
      </c>
      <c r="T298" s="58"/>
      <c r="U298" s="675"/>
      <c r="V298" s="648">
        <v>1</v>
      </c>
      <c r="W298" s="675">
        <v>0</v>
      </c>
      <c r="X298" s="648"/>
      <c r="Y298" s="675"/>
    </row>
    <row r="299" spans="1:26" ht="50.4" hidden="1" customHeight="1">
      <c r="A299" s="108"/>
      <c r="B299" s="838" t="s">
        <v>864</v>
      </c>
      <c r="C299" s="65" t="s">
        <v>230</v>
      </c>
      <c r="D299" s="902">
        <v>3.5</v>
      </c>
      <c r="E299" s="850"/>
      <c r="F299" s="615"/>
      <c r="G299" s="615"/>
      <c r="H299" s="615"/>
      <c r="I299" s="615"/>
      <c r="J299" s="620" t="s">
        <v>64</v>
      </c>
      <c r="K299" s="212">
        <v>3.52</v>
      </c>
      <c r="L299" s="650"/>
      <c r="M299" s="651"/>
      <c r="N299" s="650" t="s">
        <v>128</v>
      </c>
      <c r="O299" s="212"/>
      <c r="P299" s="212"/>
      <c r="Q299" s="618" t="s">
        <v>8</v>
      </c>
      <c r="S299" s="34">
        <v>1</v>
      </c>
      <c r="T299" s="58"/>
      <c r="U299" s="675"/>
      <c r="V299" s="648"/>
      <c r="W299" s="675">
        <v>1</v>
      </c>
      <c r="X299" s="648"/>
      <c r="Y299" s="675"/>
    </row>
    <row r="300" spans="1:26" ht="47.4" customHeight="1">
      <c r="A300" s="108"/>
      <c r="B300" s="838" t="s">
        <v>864</v>
      </c>
      <c r="C300" s="37" t="s">
        <v>549</v>
      </c>
      <c r="D300" s="894" t="s">
        <v>331</v>
      </c>
      <c r="E300" s="47"/>
      <c r="F300" s="72"/>
      <c r="G300" s="72"/>
      <c r="H300" s="172"/>
      <c r="I300" s="72"/>
      <c r="J300" s="620" t="s">
        <v>64</v>
      </c>
      <c r="K300" s="168" t="s">
        <v>331</v>
      </c>
      <c r="L300" s="650"/>
      <c r="M300" s="650" t="s">
        <v>128</v>
      </c>
      <c r="N300" s="168"/>
      <c r="O300" s="168"/>
      <c r="P300" s="168"/>
      <c r="Q300" s="703" t="s">
        <v>11</v>
      </c>
      <c r="S300" s="34">
        <v>1</v>
      </c>
      <c r="T300" s="58"/>
      <c r="U300" s="675"/>
      <c r="V300" s="648">
        <v>1</v>
      </c>
      <c r="W300" s="675"/>
      <c r="X300" s="648"/>
      <c r="Y300" s="675"/>
    </row>
    <row r="301" spans="1:26" ht="49.8" customHeight="1">
      <c r="A301" s="108"/>
      <c r="B301" s="838" t="s">
        <v>864</v>
      </c>
      <c r="C301" s="37" t="s">
        <v>550</v>
      </c>
      <c r="D301" s="894" t="s">
        <v>331</v>
      </c>
      <c r="E301" s="47"/>
      <c r="F301" s="72"/>
      <c r="G301" s="72"/>
      <c r="H301" s="172"/>
      <c r="I301" s="72"/>
      <c r="J301" s="620" t="s">
        <v>64</v>
      </c>
      <c r="K301" s="168" t="s">
        <v>331</v>
      </c>
      <c r="L301" s="650"/>
      <c r="M301" s="650" t="s">
        <v>128</v>
      </c>
      <c r="N301" s="168"/>
      <c r="O301" s="168"/>
      <c r="P301" s="168"/>
      <c r="Q301" s="844" t="s">
        <v>11</v>
      </c>
      <c r="S301" s="34">
        <v>1</v>
      </c>
      <c r="T301" s="58"/>
      <c r="U301" s="675"/>
      <c r="V301" s="648">
        <v>1</v>
      </c>
      <c r="W301" s="675"/>
      <c r="X301" s="648"/>
      <c r="Y301" s="675"/>
    </row>
    <row r="302" spans="1:26" ht="48" hidden="1" customHeight="1">
      <c r="A302" s="59"/>
      <c r="B302" s="838" t="s">
        <v>864</v>
      </c>
      <c r="C302" s="618" t="s">
        <v>478</v>
      </c>
      <c r="D302" s="404" t="s">
        <v>31</v>
      </c>
      <c r="E302" s="847"/>
      <c r="F302" s="98"/>
      <c r="G302" s="98"/>
      <c r="H302" s="98"/>
      <c r="I302" s="615"/>
      <c r="J302" s="615" t="s">
        <v>31</v>
      </c>
      <c r="K302" s="210" t="s">
        <v>720</v>
      </c>
      <c r="L302" s="212"/>
      <c r="M302" s="650"/>
      <c r="N302" s="650" t="s">
        <v>128</v>
      </c>
      <c r="O302" s="212"/>
      <c r="P302" s="212"/>
      <c r="Q302" s="618" t="s">
        <v>39</v>
      </c>
      <c r="T302" s="58"/>
      <c r="U302" s="675">
        <v>0</v>
      </c>
      <c r="V302" s="648"/>
      <c r="W302" s="675">
        <v>1</v>
      </c>
      <c r="X302" s="648"/>
      <c r="Y302" s="675"/>
    </row>
    <row r="303" spans="1:26" ht="50.4" hidden="1" customHeight="1">
      <c r="A303" s="59"/>
      <c r="B303" s="838" t="s">
        <v>864</v>
      </c>
      <c r="C303" s="618" t="s">
        <v>473</v>
      </c>
      <c r="D303" s="404" t="s">
        <v>28</v>
      </c>
      <c r="E303" s="847"/>
      <c r="F303" s="410"/>
      <c r="G303" s="98"/>
      <c r="H303" s="98"/>
      <c r="I303" s="615"/>
      <c r="J303" s="615" t="s">
        <v>28</v>
      </c>
      <c r="K303" s="168" t="s">
        <v>28</v>
      </c>
      <c r="L303" s="212"/>
      <c r="M303" s="650" t="s">
        <v>128</v>
      </c>
      <c r="N303" s="212"/>
      <c r="O303" s="212"/>
      <c r="P303" s="212"/>
      <c r="Q303" s="618" t="s">
        <v>17</v>
      </c>
      <c r="T303" s="58"/>
      <c r="U303" s="675">
        <v>0</v>
      </c>
      <c r="V303" s="648">
        <v>1</v>
      </c>
      <c r="W303" s="675"/>
      <c r="X303" s="648"/>
      <c r="Y303" s="675"/>
    </row>
    <row r="304" spans="1:26" ht="75" hidden="1" customHeight="1">
      <c r="A304" s="108"/>
      <c r="B304" s="838" t="s">
        <v>864</v>
      </c>
      <c r="C304" s="65" t="s">
        <v>388</v>
      </c>
      <c r="D304" s="916">
        <v>4</v>
      </c>
      <c r="E304" s="122"/>
      <c r="F304" s="615"/>
      <c r="G304" s="615"/>
      <c r="H304" s="93"/>
      <c r="I304" s="615"/>
      <c r="J304" s="122" t="s">
        <v>64</v>
      </c>
      <c r="K304" s="793">
        <v>4.38</v>
      </c>
      <c r="L304" s="650"/>
      <c r="M304" s="651"/>
      <c r="N304" s="650" t="s">
        <v>128</v>
      </c>
      <c r="O304" s="212"/>
      <c r="P304" s="212"/>
      <c r="Q304" s="618" t="s">
        <v>15</v>
      </c>
      <c r="S304" s="34">
        <v>1</v>
      </c>
      <c r="T304" s="58"/>
      <c r="U304" s="675"/>
      <c r="V304" s="648"/>
      <c r="W304" s="675">
        <v>1</v>
      </c>
      <c r="X304" s="648"/>
      <c r="Y304" s="675"/>
    </row>
    <row r="305" spans="1:26" ht="65.400000000000006" hidden="1" customHeight="1">
      <c r="A305" s="108"/>
      <c r="B305" s="622" t="s">
        <v>532</v>
      </c>
      <c r="C305" s="65" t="s">
        <v>274</v>
      </c>
      <c r="D305" s="902" t="s">
        <v>275</v>
      </c>
      <c r="E305" s="850"/>
      <c r="F305" s="72"/>
      <c r="G305" s="72"/>
      <c r="H305" s="72"/>
      <c r="I305" s="72"/>
      <c r="J305" s="620" t="s">
        <v>645</v>
      </c>
      <c r="K305" s="808" t="s">
        <v>824</v>
      </c>
      <c r="L305" s="650"/>
      <c r="M305" s="789" t="s">
        <v>128</v>
      </c>
      <c r="N305" s="168"/>
      <c r="O305" s="168"/>
      <c r="P305" s="168"/>
      <c r="Q305" s="38" t="s">
        <v>13</v>
      </c>
      <c r="S305" s="34">
        <v>1</v>
      </c>
      <c r="T305" s="58"/>
      <c r="U305" s="675"/>
      <c r="V305" s="648">
        <v>1</v>
      </c>
      <c r="W305" s="675"/>
      <c r="X305" s="648"/>
      <c r="Y305" s="675"/>
    </row>
    <row r="306" spans="1:26" ht="58.8" hidden="1" customHeight="1">
      <c r="A306" s="108"/>
      <c r="B306" s="652" t="s">
        <v>312</v>
      </c>
      <c r="C306" s="1075" t="s">
        <v>534</v>
      </c>
      <c r="D306" s="917" t="s">
        <v>38</v>
      </c>
      <c r="E306" s="78"/>
      <c r="F306" s="615"/>
      <c r="G306" s="615"/>
      <c r="H306" s="174"/>
      <c r="I306" s="90"/>
      <c r="J306" s="620">
        <v>4.3600000000000003</v>
      </c>
      <c r="K306" s="204" t="s">
        <v>825</v>
      </c>
      <c r="L306" s="212"/>
      <c r="M306" s="650" t="s">
        <v>128</v>
      </c>
      <c r="N306" s="34"/>
      <c r="O306" s="212"/>
      <c r="P306" s="212"/>
      <c r="Q306" s="61" t="s">
        <v>18</v>
      </c>
      <c r="T306" s="58"/>
      <c r="U306" s="675">
        <v>0</v>
      </c>
      <c r="V306" s="648">
        <v>1</v>
      </c>
      <c r="W306" s="675">
        <v>0</v>
      </c>
      <c r="X306" s="648"/>
      <c r="Y306" s="675"/>
    </row>
    <row r="307" spans="1:26" ht="81" hidden="1" customHeight="1">
      <c r="A307" s="108"/>
      <c r="B307" s="618" t="s">
        <v>313</v>
      </c>
      <c r="C307" s="1076"/>
      <c r="D307" s="917" t="s">
        <v>38</v>
      </c>
      <c r="E307" s="78"/>
      <c r="F307" s="615"/>
      <c r="G307" s="615"/>
      <c r="H307" s="174"/>
      <c r="I307" s="615"/>
      <c r="J307" s="808" t="s">
        <v>807</v>
      </c>
      <c r="K307" s="842" t="s">
        <v>838</v>
      </c>
      <c r="L307" s="650" t="s">
        <v>128</v>
      </c>
      <c r="M307" s="650"/>
      <c r="N307" s="738"/>
      <c r="O307" s="212"/>
      <c r="P307" s="212"/>
      <c r="Q307" s="61" t="s">
        <v>18</v>
      </c>
      <c r="T307" s="58"/>
      <c r="U307" s="675">
        <v>1</v>
      </c>
      <c r="V307" s="648"/>
      <c r="W307" s="675"/>
      <c r="X307" s="648"/>
      <c r="Y307" s="675"/>
    </row>
    <row r="308" spans="1:26" ht="130.80000000000001" hidden="1" customHeight="1">
      <c r="A308" s="105"/>
      <c r="B308" s="38" t="s">
        <v>315</v>
      </c>
      <c r="C308" s="65" t="s">
        <v>534</v>
      </c>
      <c r="D308" s="917" t="s">
        <v>38</v>
      </c>
      <c r="E308" s="78"/>
      <c r="F308" s="615"/>
      <c r="G308" s="615"/>
      <c r="H308" s="174"/>
      <c r="I308" s="99"/>
      <c r="J308" s="620">
        <v>4.49</v>
      </c>
      <c r="K308" s="212">
        <v>4.1500000000000004</v>
      </c>
      <c r="L308" s="738"/>
      <c r="M308" s="650" t="s">
        <v>128</v>
      </c>
      <c r="N308" s="738"/>
      <c r="O308" s="212"/>
      <c r="P308" s="212"/>
      <c r="Q308" s="36" t="s">
        <v>18</v>
      </c>
      <c r="T308" s="58"/>
      <c r="U308" s="675">
        <v>0</v>
      </c>
      <c r="V308" s="648">
        <v>1</v>
      </c>
      <c r="W308" s="675"/>
      <c r="X308" s="648"/>
      <c r="Y308" s="675"/>
    </row>
    <row r="309" spans="1:26" ht="141" hidden="1" customHeight="1">
      <c r="A309" s="108"/>
      <c r="B309" s="61" t="s">
        <v>634</v>
      </c>
      <c r="C309" s="61" t="s">
        <v>534</v>
      </c>
      <c r="D309" s="918" t="s">
        <v>38</v>
      </c>
      <c r="E309" s="81"/>
      <c r="F309" s="852"/>
      <c r="G309" s="852"/>
      <c r="H309" s="173"/>
      <c r="I309" s="318"/>
      <c r="J309" s="251">
        <v>4.09</v>
      </c>
      <c r="K309" s="839" t="s">
        <v>839</v>
      </c>
      <c r="L309" s="796" t="s">
        <v>128</v>
      </c>
      <c r="M309" s="796"/>
      <c r="N309" s="743"/>
      <c r="O309" s="810"/>
      <c r="P309" s="810"/>
      <c r="Q309" s="36" t="s">
        <v>18</v>
      </c>
      <c r="T309" s="58"/>
      <c r="U309" s="675">
        <v>1</v>
      </c>
      <c r="V309" s="648"/>
      <c r="W309" s="675"/>
      <c r="X309" s="648"/>
      <c r="Y309" s="675"/>
    </row>
    <row r="310" spans="1:26" ht="74.400000000000006" hidden="1" customHeight="1">
      <c r="A310" s="108"/>
      <c r="B310" s="87" t="s">
        <v>136</v>
      </c>
      <c r="C310" s="65" t="s">
        <v>439</v>
      </c>
      <c r="D310" s="851" t="s">
        <v>52</v>
      </c>
      <c r="E310" s="268"/>
      <c r="F310" s="615"/>
      <c r="G310" s="615"/>
      <c r="H310" s="615"/>
      <c r="I310" s="615"/>
      <c r="J310" s="268" t="s">
        <v>52</v>
      </c>
      <c r="K310" s="740" t="s">
        <v>719</v>
      </c>
      <c r="L310" s="212"/>
      <c r="M310" s="650"/>
      <c r="N310" s="650" t="s">
        <v>128</v>
      </c>
      <c r="O310" s="212"/>
      <c r="P310" s="212"/>
      <c r="Q310" s="61" t="s">
        <v>12</v>
      </c>
      <c r="T310" s="58"/>
      <c r="U310" s="675">
        <v>0</v>
      </c>
      <c r="V310" s="648"/>
      <c r="W310" s="675">
        <v>1</v>
      </c>
      <c r="X310" s="648"/>
      <c r="Y310" s="675"/>
    </row>
    <row r="311" spans="1:26" ht="79.8" hidden="1" customHeight="1">
      <c r="A311" s="115"/>
      <c r="B311" s="87" t="s">
        <v>136</v>
      </c>
      <c r="C311" s="65" t="s">
        <v>137</v>
      </c>
      <c r="D311" s="902" t="s">
        <v>30</v>
      </c>
      <c r="E311" s="850"/>
      <c r="F311" s="615"/>
      <c r="G311" s="615"/>
      <c r="H311" s="615"/>
      <c r="I311" s="615"/>
      <c r="J311" s="47" t="s">
        <v>64</v>
      </c>
      <c r="K311" s="212" t="s">
        <v>816</v>
      </c>
      <c r="L311" s="650"/>
      <c r="M311" s="651"/>
      <c r="N311" s="650" t="s">
        <v>128</v>
      </c>
      <c r="O311" s="212"/>
      <c r="P311" s="212"/>
      <c r="Q311" s="61" t="s">
        <v>12</v>
      </c>
      <c r="S311" s="34">
        <v>1</v>
      </c>
      <c r="T311" s="58"/>
      <c r="U311" s="675"/>
      <c r="V311" s="648"/>
      <c r="W311" s="675">
        <v>0</v>
      </c>
      <c r="X311" s="648"/>
      <c r="Y311" s="675"/>
      <c r="Z311" s="68">
        <f>SUM(U310:U311)</f>
        <v>0</v>
      </c>
    </row>
    <row r="312" spans="1:26" ht="49.2" hidden="1" customHeight="1">
      <c r="A312" s="108"/>
      <c r="B312" s="819" t="s">
        <v>529</v>
      </c>
      <c r="C312" s="37" t="s">
        <v>333</v>
      </c>
      <c r="D312" s="894" t="s">
        <v>53</v>
      </c>
      <c r="E312" s="47"/>
      <c r="F312" s="47"/>
      <c r="G312" s="47"/>
      <c r="H312" s="47"/>
      <c r="I312" s="47"/>
      <c r="J312" s="47" t="s">
        <v>64</v>
      </c>
      <c r="K312" s="212" t="s">
        <v>53</v>
      </c>
      <c r="L312" s="650"/>
      <c r="M312" s="650" t="s">
        <v>128</v>
      </c>
      <c r="N312" s="168"/>
      <c r="O312" s="168"/>
      <c r="P312" s="168"/>
      <c r="Q312" s="44" t="s">
        <v>7</v>
      </c>
      <c r="S312" s="34">
        <v>1</v>
      </c>
      <c r="T312" s="58"/>
      <c r="U312" s="675"/>
      <c r="V312" s="648">
        <v>1</v>
      </c>
      <c r="W312" s="675"/>
      <c r="X312" s="648"/>
      <c r="Y312" s="675"/>
    </row>
    <row r="313" spans="1:26" ht="55.2" customHeight="1">
      <c r="A313" s="108"/>
      <c r="B313" s="44" t="s">
        <v>529</v>
      </c>
      <c r="C313" s="37" t="s">
        <v>333</v>
      </c>
      <c r="D313" s="894" t="s">
        <v>53</v>
      </c>
      <c r="E313" s="47"/>
      <c r="F313" s="72"/>
      <c r="G313" s="72"/>
      <c r="H313" s="172"/>
      <c r="I313" s="72"/>
      <c r="J313" s="47" t="s">
        <v>64</v>
      </c>
      <c r="K313" s="212" t="s">
        <v>53</v>
      </c>
      <c r="L313" s="650"/>
      <c r="M313" s="650" t="s">
        <v>128</v>
      </c>
      <c r="N313" s="168"/>
      <c r="O313" s="168"/>
      <c r="P313" s="168"/>
      <c r="Q313" s="38" t="s">
        <v>11</v>
      </c>
      <c r="S313" s="34">
        <v>1</v>
      </c>
      <c r="T313" s="58"/>
      <c r="U313" s="675"/>
      <c r="V313" s="648">
        <v>1</v>
      </c>
      <c r="W313" s="675"/>
      <c r="X313" s="648"/>
      <c r="Y313" s="675"/>
      <c r="Z313" s="164"/>
    </row>
    <row r="314" spans="1:26" ht="48.6" hidden="1" customHeight="1">
      <c r="A314" s="108"/>
      <c r="B314" s="854" t="s">
        <v>529</v>
      </c>
      <c r="C314" s="618" t="s">
        <v>500</v>
      </c>
      <c r="D314" s="902" t="s">
        <v>466</v>
      </c>
      <c r="E314" s="850"/>
      <c r="F314" s="615"/>
      <c r="G314" s="615"/>
      <c r="H314" s="176"/>
      <c r="I314" s="615"/>
      <c r="J314" s="47" t="s">
        <v>64</v>
      </c>
      <c r="K314" s="212" t="s">
        <v>466</v>
      </c>
      <c r="L314" s="650"/>
      <c r="M314" s="805" t="s">
        <v>128</v>
      </c>
      <c r="N314" s="212"/>
      <c r="O314" s="212"/>
      <c r="P314" s="212"/>
      <c r="Q314" s="618" t="s">
        <v>14</v>
      </c>
      <c r="S314" s="34">
        <v>1</v>
      </c>
      <c r="T314" s="58"/>
      <c r="U314" s="675"/>
      <c r="V314" s="648">
        <v>1</v>
      </c>
      <c r="W314" s="675"/>
      <c r="X314" s="648"/>
      <c r="Y314" s="675"/>
    </row>
    <row r="315" spans="1:26" ht="33.6" hidden="1" customHeight="1">
      <c r="A315" s="108"/>
      <c r="B315" s="854" t="s">
        <v>529</v>
      </c>
      <c r="C315" s="149" t="s">
        <v>153</v>
      </c>
      <c r="D315" s="894" t="s">
        <v>28</v>
      </c>
      <c r="E315" s="248"/>
      <c r="G315" s="72"/>
      <c r="H315" s="175"/>
      <c r="I315" s="72"/>
      <c r="J315" s="47" t="s">
        <v>28</v>
      </c>
      <c r="K315" s="168" t="s">
        <v>28</v>
      </c>
      <c r="L315" s="168"/>
      <c r="M315" s="650" t="s">
        <v>128</v>
      </c>
      <c r="N315" s="168"/>
      <c r="O315" s="168"/>
      <c r="P315" s="168"/>
      <c r="Q315" s="38" t="s">
        <v>17</v>
      </c>
      <c r="T315" s="58"/>
      <c r="U315" s="675"/>
      <c r="V315" s="648">
        <v>1</v>
      </c>
      <c r="W315" s="675"/>
      <c r="X315" s="648"/>
      <c r="Y315" s="675"/>
    </row>
    <row r="316" spans="1:26" ht="52.2" hidden="1" customHeight="1">
      <c r="A316" s="67"/>
      <c r="B316" s="44" t="s">
        <v>529</v>
      </c>
      <c r="C316" s="37" t="s">
        <v>153</v>
      </c>
      <c r="D316" s="894" t="s">
        <v>42</v>
      </c>
      <c r="E316" s="47"/>
      <c r="F316" s="72"/>
      <c r="G316" s="72"/>
      <c r="H316" s="72"/>
      <c r="I316" s="72"/>
      <c r="J316" s="47" t="s">
        <v>64</v>
      </c>
      <c r="K316" s="212" t="s">
        <v>42</v>
      </c>
      <c r="L316" s="650"/>
      <c r="M316" s="789" t="s">
        <v>128</v>
      </c>
      <c r="N316" s="168"/>
      <c r="O316" s="168"/>
      <c r="P316" s="168"/>
      <c r="Q316" s="38" t="s">
        <v>16</v>
      </c>
      <c r="S316" s="34">
        <v>1</v>
      </c>
      <c r="T316" s="672">
        <f>SUM(S297:S316)</f>
        <v>12</v>
      </c>
      <c r="U316" s="675"/>
      <c r="V316" s="661">
        <v>1</v>
      </c>
      <c r="W316" s="675"/>
      <c r="X316" s="648"/>
      <c r="Y316" s="675"/>
    </row>
    <row r="317" spans="1:26" ht="49.2">
      <c r="A317" s="77" t="s">
        <v>921</v>
      </c>
      <c r="B317" s="17" t="s">
        <v>920</v>
      </c>
      <c r="C317" s="1005"/>
      <c r="D317" s="1006"/>
      <c r="E317" s="1006"/>
      <c r="F317" s="410"/>
      <c r="G317" s="1005"/>
      <c r="H317" s="1005"/>
      <c r="I317" s="1005"/>
      <c r="J317" s="1007"/>
      <c r="K317" s="1008"/>
      <c r="L317" s="738"/>
      <c r="M317" s="738"/>
      <c r="N317" s="738"/>
      <c r="O317" s="738"/>
      <c r="P317" s="738"/>
      <c r="Q317" s="1009">
        <v>1</v>
      </c>
    </row>
  </sheetData>
  <autoFilter ref="A9:Q317">
    <filterColumn colId="16">
      <filters>
        <filter val="1"/>
        <filter val="กองกลาง"/>
      </filters>
    </filterColumn>
  </autoFilter>
  <mergeCells count="27">
    <mergeCell ref="C306:C307"/>
    <mergeCell ref="J114:J116"/>
    <mergeCell ref="J123:J124"/>
    <mergeCell ref="J214:J215"/>
    <mergeCell ref="J193:J194"/>
    <mergeCell ref="K195:K198"/>
    <mergeCell ref="J110:J111"/>
    <mergeCell ref="A10:C10"/>
    <mergeCell ref="J17:J18"/>
    <mergeCell ref="J52:J55"/>
    <mergeCell ref="A11:B11"/>
    <mergeCell ref="K7:K9"/>
    <mergeCell ref="L7:N7"/>
    <mergeCell ref="O7:P8"/>
    <mergeCell ref="Q7:Q9"/>
    <mergeCell ref="L8:L9"/>
    <mergeCell ref="M8:M9"/>
    <mergeCell ref="N8:N9"/>
    <mergeCell ref="J7:J9"/>
    <mergeCell ref="A7:A9"/>
    <mergeCell ref="B7:B9"/>
    <mergeCell ref="C7:C9"/>
    <mergeCell ref="D7:D9"/>
    <mergeCell ref="F7:I7"/>
    <mergeCell ref="F8:G8"/>
    <mergeCell ref="H8:I8"/>
    <mergeCell ref="E7:E9"/>
  </mergeCells>
  <pageMargins left="0.78740157480314965" right="0" top="0.39370078740157483" bottom="0.39370078740157483" header="0.31496062992125984" footer="7.874015748031496E-2"/>
  <pageSetup paperSize="9" scale="78" firstPageNumber="24" orientation="landscape" r:id="rId1"/>
  <headerFooter>
    <oddHeader xml:space="preserve">&amp;R
</oddHeader>
    <oddFooter>&amp;C&amp;P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3.8"/>
  <cols>
    <col min="7" max="7" width="10.69921875" bestFit="1" customWidth="1"/>
  </cols>
  <sheetData>
    <row r="2" spans="2:15">
      <c r="B2" t="s">
        <v>145</v>
      </c>
    </row>
    <row r="3" spans="2:15">
      <c r="M3" t="s">
        <v>828</v>
      </c>
      <c r="N3" t="s">
        <v>811</v>
      </c>
      <c r="O3" t="s">
        <v>846</v>
      </c>
    </row>
    <row r="4" spans="2:15" ht="22.8">
      <c r="B4" s="30" t="s">
        <v>95</v>
      </c>
      <c r="C4" s="19"/>
      <c r="D4" s="20"/>
      <c r="E4" s="21">
        <v>3</v>
      </c>
      <c r="F4" s="21">
        <v>4</v>
      </c>
      <c r="G4" s="21" t="s">
        <v>96</v>
      </c>
      <c r="K4" t="s">
        <v>24</v>
      </c>
      <c r="M4">
        <v>33</v>
      </c>
      <c r="N4">
        <v>4</v>
      </c>
      <c r="O4">
        <v>2</v>
      </c>
    </row>
    <row r="5" spans="2:15" ht="22.8">
      <c r="B5" s="31" t="s">
        <v>97</v>
      </c>
      <c r="E5" s="35" t="s">
        <v>128</v>
      </c>
      <c r="F5" s="35" t="s">
        <v>128</v>
      </c>
      <c r="G5" s="406">
        <v>22216</v>
      </c>
      <c r="H5" s="35"/>
      <c r="M5" s="812">
        <f>M4/39</f>
        <v>0.84615384615384615</v>
      </c>
      <c r="N5" s="812">
        <f t="shared" ref="N5:O5" si="0">N4/42</f>
        <v>9.5238095238095233E-2</v>
      </c>
      <c r="O5" s="812">
        <f t="shared" si="0"/>
        <v>4.7619047619047616E-2</v>
      </c>
    </row>
    <row r="6" spans="2:15" ht="22.8">
      <c r="B6" s="32" t="s">
        <v>98</v>
      </c>
      <c r="C6" s="24"/>
      <c r="D6" s="24"/>
      <c r="E6" s="25"/>
      <c r="F6" s="26" t="s">
        <v>128</v>
      </c>
      <c r="G6" s="406">
        <v>22195</v>
      </c>
      <c r="H6" s="35"/>
      <c r="M6" t="s">
        <v>828</v>
      </c>
      <c r="N6" t="s">
        <v>811</v>
      </c>
      <c r="O6" t="s">
        <v>64</v>
      </c>
    </row>
    <row r="7" spans="2:15" ht="22.8">
      <c r="B7" s="31" t="s">
        <v>0</v>
      </c>
      <c r="E7" s="22"/>
      <c r="F7" s="35" t="s">
        <v>128</v>
      </c>
      <c r="G7" s="406">
        <v>22205</v>
      </c>
      <c r="H7" s="35"/>
      <c r="K7" t="s">
        <v>25</v>
      </c>
      <c r="M7">
        <v>129</v>
      </c>
      <c r="N7">
        <v>16</v>
      </c>
      <c r="O7">
        <v>6</v>
      </c>
    </row>
    <row r="8" spans="2:15" ht="22.8">
      <c r="B8" s="32" t="s">
        <v>99</v>
      </c>
      <c r="C8" s="24"/>
      <c r="D8" s="24"/>
      <c r="E8" s="25"/>
      <c r="F8" s="26" t="s">
        <v>128</v>
      </c>
      <c r="G8" s="23">
        <v>22195</v>
      </c>
      <c r="H8" s="35"/>
      <c r="M8" s="812">
        <f>M7/151</f>
        <v>0.85430463576158944</v>
      </c>
      <c r="N8" s="812">
        <f>N7/151</f>
        <v>0.10596026490066225</v>
      </c>
      <c r="O8" s="812">
        <f>O7/151</f>
        <v>3.9735099337748346E-2</v>
      </c>
    </row>
    <row r="9" spans="2:15" ht="22.8">
      <c r="B9" s="31" t="s">
        <v>100</v>
      </c>
      <c r="E9" s="35" t="s">
        <v>128</v>
      </c>
      <c r="F9" s="35" t="s">
        <v>128</v>
      </c>
      <c r="G9" s="406">
        <v>22198</v>
      </c>
      <c r="H9" s="35"/>
      <c r="K9" t="s">
        <v>823</v>
      </c>
    </row>
    <row r="10" spans="2:15" ht="22.8">
      <c r="B10" s="32" t="s">
        <v>101</v>
      </c>
      <c r="C10" s="24"/>
      <c r="D10" s="24"/>
      <c r="E10" s="26"/>
      <c r="F10" s="26" t="s">
        <v>128</v>
      </c>
      <c r="G10" s="406">
        <v>22198</v>
      </c>
      <c r="H10" s="35"/>
      <c r="J10" t="s">
        <v>847</v>
      </c>
      <c r="K10">
        <v>39</v>
      </c>
    </row>
    <row r="11" spans="2:15" ht="22.8">
      <c r="B11" s="31" t="s">
        <v>102</v>
      </c>
      <c r="E11" s="35" t="s">
        <v>128</v>
      </c>
      <c r="F11" s="35" t="s">
        <v>128</v>
      </c>
      <c r="G11" s="406">
        <v>22198</v>
      </c>
      <c r="H11" s="35"/>
      <c r="J11" t="s">
        <v>848</v>
      </c>
      <c r="K11">
        <v>151</v>
      </c>
    </row>
    <row r="12" spans="2:15" ht="22.8">
      <c r="B12" s="32" t="s">
        <v>103</v>
      </c>
      <c r="C12" s="24"/>
      <c r="D12" s="24"/>
      <c r="E12" s="25"/>
      <c r="F12" s="26" t="s">
        <v>128</v>
      </c>
      <c r="G12" s="406">
        <v>22171</v>
      </c>
      <c r="H12" s="35"/>
      <c r="O12" s="812"/>
    </row>
    <row r="13" spans="2:15" ht="22.8">
      <c r="B13" s="31" t="s">
        <v>104</v>
      </c>
      <c r="E13" s="35" t="s">
        <v>128</v>
      </c>
      <c r="F13" s="35" t="s">
        <v>128</v>
      </c>
      <c r="G13" s="406">
        <v>22199</v>
      </c>
      <c r="H13" s="35"/>
    </row>
    <row r="14" spans="2:15" ht="22.8">
      <c r="B14" s="32" t="s">
        <v>105</v>
      </c>
      <c r="C14" s="24"/>
      <c r="D14" s="24"/>
      <c r="E14" s="26"/>
      <c r="F14" s="26" t="s">
        <v>128</v>
      </c>
      <c r="G14" s="646">
        <v>22187</v>
      </c>
      <c r="H14" s="35"/>
    </row>
    <row r="15" spans="2:15" ht="22.8">
      <c r="B15" s="31" t="s">
        <v>106</v>
      </c>
      <c r="E15" s="22"/>
      <c r="F15" s="35" t="s">
        <v>128</v>
      </c>
      <c r="G15" s="406">
        <v>22199</v>
      </c>
      <c r="H15" s="35"/>
    </row>
    <row r="16" spans="2:15" ht="22.8">
      <c r="B16" s="32" t="s">
        <v>107</v>
      </c>
      <c r="C16" s="24"/>
      <c r="D16" s="24"/>
      <c r="E16" s="26"/>
      <c r="F16" s="26" t="s">
        <v>128</v>
      </c>
      <c r="G16" s="406">
        <v>22200</v>
      </c>
      <c r="H16" s="35"/>
    </row>
    <row r="17" spans="2:8" ht="22.8">
      <c r="B17" s="31" t="s">
        <v>108</v>
      </c>
      <c r="E17" s="22"/>
      <c r="F17" s="22"/>
      <c r="G17" s="406">
        <v>22206</v>
      </c>
      <c r="H17" s="35"/>
    </row>
    <row r="18" spans="2:8" ht="22.8">
      <c r="B18" s="32" t="s">
        <v>109</v>
      </c>
      <c r="C18" s="24"/>
      <c r="D18" s="24"/>
      <c r="E18" s="25"/>
      <c r="F18" s="26" t="s">
        <v>128</v>
      </c>
      <c r="G18" s="646">
        <v>22180</v>
      </c>
      <c r="H18" s="35"/>
    </row>
    <row r="19" spans="2:8" ht="22.8">
      <c r="B19" s="33" t="s">
        <v>110</v>
      </c>
      <c r="C19" s="27"/>
      <c r="D19" s="28"/>
      <c r="E19" s="29"/>
      <c r="F19" s="35" t="s">
        <v>128</v>
      </c>
      <c r="G19" s="406"/>
      <c r="H19" s="35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RowHeight="24.6"/>
  <cols>
    <col min="1" max="1" width="14.8984375" style="2" customWidth="1"/>
    <col min="2" max="2" width="25.296875" style="2" customWidth="1"/>
    <col min="3" max="3" width="8.796875" style="2"/>
    <col min="4" max="4" width="10.296875" style="2" customWidth="1"/>
    <col min="5" max="8" width="8.796875" style="2"/>
    <col min="9" max="9" width="15.5" style="2" customWidth="1"/>
    <col min="10" max="16384" width="8.796875" style="2"/>
  </cols>
  <sheetData>
    <row r="1" spans="1:9">
      <c r="A1" s="943" t="s">
        <v>897</v>
      </c>
      <c r="B1" s="100"/>
      <c r="C1" s="100"/>
      <c r="D1" s="943" t="s">
        <v>898</v>
      </c>
      <c r="F1" s="943"/>
      <c r="G1" s="943"/>
      <c r="H1" s="943"/>
      <c r="I1" s="943"/>
    </row>
    <row r="2" spans="1:9">
      <c r="A2" s="100" t="s">
        <v>705</v>
      </c>
      <c r="B2" s="100"/>
      <c r="C2" s="100"/>
      <c r="D2" s="925"/>
      <c r="E2" s="929"/>
      <c r="F2" s="100"/>
      <c r="G2" s="100"/>
      <c r="H2" s="100"/>
      <c r="I2" s="100"/>
    </row>
    <row r="3" spans="1:9">
      <c r="A3" s="100" t="s">
        <v>83</v>
      </c>
      <c r="B3" s="100"/>
      <c r="C3" s="100"/>
      <c r="D3" s="925"/>
      <c r="E3" s="929"/>
      <c r="F3" s="100"/>
      <c r="G3" s="100"/>
      <c r="H3" s="100"/>
      <c r="I3" s="100"/>
    </row>
    <row r="4" spans="1:9">
      <c r="A4" s="2" t="s">
        <v>896</v>
      </c>
    </row>
    <row r="5" spans="1:9" ht="24.6" customHeight="1">
      <c r="A5" s="1044" t="s">
        <v>703</v>
      </c>
      <c r="B5" s="1044" t="s">
        <v>1</v>
      </c>
      <c r="C5" s="1044" t="s">
        <v>391</v>
      </c>
      <c r="D5" s="1044" t="s">
        <v>857</v>
      </c>
      <c r="E5" s="1058" t="s">
        <v>81</v>
      </c>
      <c r="F5" s="1064"/>
      <c r="G5" s="1064"/>
      <c r="H5" s="1059"/>
      <c r="I5" s="1077" t="s">
        <v>23</v>
      </c>
    </row>
    <row r="6" spans="1:9" ht="24.6" customHeight="1">
      <c r="A6" s="1045"/>
      <c r="B6" s="1045"/>
      <c r="C6" s="1045"/>
      <c r="D6" s="1045"/>
      <c r="E6" s="1058" t="s">
        <v>19</v>
      </c>
      <c r="F6" s="1059"/>
      <c r="G6" s="1058" t="s">
        <v>20</v>
      </c>
      <c r="H6" s="1059"/>
      <c r="I6" s="1078"/>
    </row>
    <row r="7" spans="1:9">
      <c r="A7" s="1046"/>
      <c r="B7" s="1046"/>
      <c r="C7" s="1046"/>
      <c r="D7" s="1046"/>
      <c r="E7" s="863" t="s">
        <v>2</v>
      </c>
      <c r="F7" s="863" t="s">
        <v>3</v>
      </c>
      <c r="G7" s="863" t="s">
        <v>2</v>
      </c>
      <c r="H7" s="863" t="s">
        <v>3</v>
      </c>
      <c r="I7" s="1079"/>
    </row>
    <row r="8" spans="1:9">
      <c r="A8" s="950" t="s">
        <v>866</v>
      </c>
      <c r="B8" s="944"/>
      <c r="C8" s="944"/>
      <c r="D8" s="944"/>
      <c r="E8" s="944"/>
      <c r="F8" s="944"/>
      <c r="G8" s="944"/>
      <c r="H8" s="944"/>
      <c r="I8" s="944"/>
    </row>
    <row r="9" spans="1:9" ht="28.2" customHeight="1">
      <c r="A9" s="1115" t="s">
        <v>90</v>
      </c>
      <c r="B9" s="1115"/>
      <c r="C9" s="945"/>
      <c r="D9" s="945"/>
      <c r="E9" s="945"/>
      <c r="F9" s="945"/>
      <c r="G9" s="945"/>
      <c r="H9" s="945"/>
      <c r="I9" s="945"/>
    </row>
    <row r="10" spans="1:9">
      <c r="A10" s="108" t="s">
        <v>120</v>
      </c>
      <c r="B10" s="945"/>
      <c r="C10" s="945"/>
      <c r="D10" s="945"/>
      <c r="E10" s="945"/>
      <c r="F10" s="945"/>
      <c r="G10" s="945"/>
      <c r="H10" s="945"/>
      <c r="I10" s="945"/>
    </row>
    <row r="11" spans="1:9" ht="55.8" customHeight="1">
      <c r="A11" s="951"/>
      <c r="B11" s="952" t="s">
        <v>900</v>
      </c>
      <c r="C11" s="951"/>
      <c r="D11" s="951"/>
      <c r="E11" s="951"/>
      <c r="F11" s="951"/>
      <c r="G11" s="951"/>
      <c r="H11" s="951"/>
      <c r="I11" s="951"/>
    </row>
    <row r="12" spans="1:9">
      <c r="A12" s="946" t="s">
        <v>91</v>
      </c>
      <c r="B12" s="945"/>
      <c r="C12" s="945"/>
      <c r="D12" s="945"/>
      <c r="E12" s="945"/>
      <c r="F12" s="945"/>
      <c r="G12" s="945"/>
      <c r="H12" s="945"/>
      <c r="I12" s="945"/>
    </row>
    <row r="13" spans="1:9">
      <c r="A13" s="108" t="s">
        <v>121</v>
      </c>
      <c r="B13" s="945"/>
      <c r="C13" s="945"/>
      <c r="D13" s="945"/>
      <c r="E13" s="945"/>
      <c r="F13" s="945"/>
      <c r="G13" s="945"/>
      <c r="H13" s="945"/>
      <c r="I13" s="945"/>
    </row>
    <row r="14" spans="1:9" ht="46.2" customHeight="1">
      <c r="A14" s="951"/>
      <c r="B14" s="952" t="s">
        <v>899</v>
      </c>
      <c r="C14" s="951"/>
      <c r="D14" s="951"/>
      <c r="E14" s="951"/>
      <c r="F14" s="951"/>
      <c r="G14" s="951"/>
      <c r="H14" s="951"/>
      <c r="I14" s="951"/>
    </row>
    <row r="15" spans="1:9">
      <c r="A15" s="947" t="s">
        <v>92</v>
      </c>
      <c r="B15" s="945"/>
      <c r="C15" s="945"/>
      <c r="D15" s="945"/>
      <c r="E15" s="945"/>
      <c r="F15" s="945"/>
      <c r="G15" s="945"/>
      <c r="H15" s="945"/>
      <c r="I15" s="945"/>
    </row>
    <row r="16" spans="1:9">
      <c r="A16" s="121" t="s">
        <v>113</v>
      </c>
      <c r="B16" s="945"/>
      <c r="C16" s="945"/>
      <c r="D16" s="945"/>
      <c r="E16" s="945"/>
      <c r="F16" s="945"/>
      <c r="G16" s="945"/>
      <c r="H16" s="945"/>
      <c r="I16" s="945"/>
    </row>
    <row r="17" spans="1:9" ht="78" customHeight="1">
      <c r="A17" s="951"/>
      <c r="B17" s="17" t="s">
        <v>895</v>
      </c>
      <c r="C17" s="951"/>
      <c r="D17" s="951"/>
      <c r="E17" s="951"/>
      <c r="F17" s="951"/>
      <c r="G17" s="951"/>
      <c r="H17" s="951"/>
      <c r="I17" s="951"/>
    </row>
    <row r="18" spans="1:9">
      <c r="A18" s="121" t="s">
        <v>119</v>
      </c>
      <c r="B18" s="945"/>
      <c r="C18" s="945"/>
      <c r="D18" s="945"/>
      <c r="E18" s="945"/>
      <c r="F18" s="945"/>
      <c r="G18" s="945"/>
      <c r="H18" s="945"/>
      <c r="I18" s="945"/>
    </row>
    <row r="19" spans="1:9" ht="55.2" customHeight="1">
      <c r="A19" s="951"/>
      <c r="B19" s="17" t="s">
        <v>894</v>
      </c>
      <c r="C19" s="951"/>
      <c r="D19" s="951"/>
      <c r="E19" s="951"/>
      <c r="F19" s="951"/>
      <c r="G19" s="951"/>
      <c r="H19" s="951"/>
      <c r="I19" s="951"/>
    </row>
    <row r="20" spans="1:9">
      <c r="A20" s="947" t="s">
        <v>125</v>
      </c>
      <c r="B20" s="945"/>
      <c r="C20" s="945"/>
      <c r="D20" s="945"/>
      <c r="E20" s="945"/>
      <c r="F20" s="945"/>
      <c r="G20" s="945"/>
      <c r="H20" s="945"/>
      <c r="I20" s="945"/>
    </row>
    <row r="21" spans="1:9">
      <c r="A21" s="108" t="s">
        <v>120</v>
      </c>
      <c r="B21" s="945"/>
      <c r="C21" s="945"/>
      <c r="D21" s="945"/>
      <c r="E21" s="945"/>
      <c r="F21" s="945"/>
      <c r="G21" s="945"/>
      <c r="H21" s="945"/>
      <c r="I21" s="945"/>
    </row>
    <row r="22" spans="1:9" ht="51" customHeight="1">
      <c r="A22" s="945"/>
      <c r="B22" s="17" t="s">
        <v>901</v>
      </c>
      <c r="C22" s="951"/>
      <c r="D22" s="951"/>
      <c r="E22" s="951"/>
      <c r="F22" s="951"/>
      <c r="G22" s="951"/>
      <c r="H22" s="951"/>
      <c r="I22" s="951"/>
    </row>
    <row r="23" spans="1:9" ht="28.8" customHeight="1">
      <c r="A23" s="945"/>
      <c r="B23" s="106" t="s">
        <v>902</v>
      </c>
      <c r="C23" s="953"/>
      <c r="D23" s="953"/>
      <c r="E23" s="953"/>
      <c r="F23" s="953"/>
      <c r="G23" s="953"/>
      <c r="H23" s="953"/>
      <c r="I23" s="953"/>
    </row>
    <row r="24" spans="1:9" ht="49.2" customHeight="1">
      <c r="A24" s="945"/>
      <c r="B24" s="106" t="s">
        <v>903</v>
      </c>
      <c r="C24" s="953"/>
      <c r="D24" s="953"/>
      <c r="E24" s="953"/>
      <c r="F24" s="953"/>
      <c r="G24" s="953"/>
      <c r="H24" s="953"/>
      <c r="I24" s="953"/>
    </row>
    <row r="25" spans="1:9" ht="55.2" customHeight="1">
      <c r="A25" s="951"/>
      <c r="B25" s="106" t="s">
        <v>904</v>
      </c>
      <c r="C25" s="953"/>
      <c r="D25" s="953"/>
      <c r="E25" s="953"/>
      <c r="F25" s="953"/>
      <c r="G25" s="953"/>
      <c r="H25" s="953"/>
      <c r="I25" s="953"/>
    </row>
    <row r="26" spans="1:9">
      <c r="A26" s="108" t="s">
        <v>121</v>
      </c>
      <c r="B26" s="945"/>
      <c r="C26" s="945"/>
      <c r="D26" s="945"/>
      <c r="E26" s="945"/>
      <c r="F26" s="945"/>
      <c r="G26" s="945"/>
      <c r="H26" s="945"/>
      <c r="I26" s="945"/>
    </row>
    <row r="27" spans="1:9" ht="106.2" customHeight="1">
      <c r="A27" s="945"/>
      <c r="B27" s="17" t="s">
        <v>905</v>
      </c>
      <c r="C27" s="951"/>
      <c r="D27" s="951"/>
      <c r="E27" s="951"/>
      <c r="F27" s="951"/>
      <c r="G27" s="951"/>
      <c r="H27" s="951"/>
      <c r="I27" s="951"/>
    </row>
    <row r="28" spans="1:9" ht="73.8" customHeight="1">
      <c r="A28" s="945"/>
      <c r="B28" s="937" t="s">
        <v>906</v>
      </c>
      <c r="C28" s="945"/>
      <c r="D28" s="945"/>
      <c r="E28" s="945"/>
      <c r="F28" s="945"/>
      <c r="G28" s="945"/>
      <c r="H28" s="945"/>
      <c r="I28" s="945"/>
    </row>
    <row r="29" spans="1:9" ht="79.8" customHeight="1">
      <c r="A29" s="945"/>
      <c r="B29" s="17" t="s">
        <v>907</v>
      </c>
      <c r="C29" s="951"/>
      <c r="D29" s="951"/>
      <c r="E29" s="951"/>
      <c r="F29" s="951"/>
      <c r="G29" s="951"/>
      <c r="H29" s="951"/>
      <c r="I29" s="951"/>
    </row>
    <row r="30" spans="1:9" ht="77.400000000000006" customHeight="1">
      <c r="A30" s="951"/>
      <c r="B30" s="952" t="s">
        <v>908</v>
      </c>
      <c r="C30" s="951"/>
      <c r="D30" s="951"/>
      <c r="E30" s="951"/>
      <c r="F30" s="951"/>
      <c r="G30" s="951"/>
      <c r="H30" s="951"/>
      <c r="I30" s="951"/>
    </row>
    <row r="31" spans="1:9">
      <c r="A31" s="108" t="s">
        <v>477</v>
      </c>
      <c r="B31" s="945"/>
      <c r="C31" s="945"/>
      <c r="D31" s="945"/>
      <c r="E31" s="945"/>
      <c r="F31" s="945"/>
      <c r="G31" s="945"/>
      <c r="H31" s="945"/>
      <c r="I31" s="945"/>
    </row>
    <row r="32" spans="1:9" ht="49.2">
      <c r="A32" s="945"/>
      <c r="B32" s="17" t="s">
        <v>909</v>
      </c>
      <c r="C32" s="951"/>
      <c r="D32" s="951"/>
      <c r="E32" s="951"/>
      <c r="F32" s="951"/>
      <c r="G32" s="951"/>
      <c r="H32" s="951"/>
      <c r="I32" s="951"/>
    </row>
    <row r="33" spans="1:9" ht="73.8">
      <c r="A33" s="945"/>
      <c r="B33" s="954" t="s">
        <v>910</v>
      </c>
      <c r="C33" s="953"/>
      <c r="D33" s="953"/>
      <c r="E33" s="953"/>
      <c r="F33" s="953"/>
      <c r="G33" s="953"/>
      <c r="H33" s="953"/>
      <c r="I33" s="953"/>
    </row>
    <row r="34" spans="1:9" ht="49.2">
      <c r="A34" s="951"/>
      <c r="B34" s="17" t="s">
        <v>911</v>
      </c>
      <c r="C34" s="951"/>
      <c r="D34" s="951"/>
      <c r="E34" s="951"/>
      <c r="F34" s="951"/>
      <c r="G34" s="951"/>
      <c r="H34" s="951"/>
      <c r="I34" s="951"/>
    </row>
    <row r="35" spans="1:9">
      <c r="A35" s="375" t="s">
        <v>119</v>
      </c>
      <c r="B35" s="945"/>
      <c r="C35" s="945"/>
      <c r="D35" s="945"/>
      <c r="E35" s="945"/>
      <c r="F35" s="945"/>
      <c r="G35" s="945"/>
      <c r="H35" s="945"/>
      <c r="I35" s="945"/>
    </row>
    <row r="36" spans="1:9" ht="54" customHeight="1">
      <c r="A36" s="945"/>
      <c r="B36" s="17" t="s">
        <v>912</v>
      </c>
      <c r="C36" s="951"/>
      <c r="D36" s="951"/>
      <c r="E36" s="951"/>
      <c r="F36" s="951"/>
      <c r="G36" s="951"/>
      <c r="H36" s="951"/>
      <c r="I36" s="951"/>
    </row>
    <row r="37" spans="1:9" ht="98.4">
      <c r="A37" s="951"/>
      <c r="B37" s="17" t="s">
        <v>913</v>
      </c>
      <c r="C37" s="951"/>
      <c r="D37" s="951"/>
      <c r="E37" s="951"/>
      <c r="F37" s="951"/>
      <c r="G37" s="951"/>
      <c r="H37" s="951"/>
      <c r="I37" s="951"/>
    </row>
    <row r="38" spans="1:9">
      <c r="A38" s="108" t="s">
        <v>114</v>
      </c>
      <c r="B38" s="945"/>
      <c r="C38" s="945"/>
      <c r="D38" s="945"/>
      <c r="E38" s="945"/>
      <c r="F38" s="945"/>
      <c r="G38" s="945"/>
      <c r="H38" s="945"/>
      <c r="I38" s="945"/>
    </row>
    <row r="39" spans="1:9" ht="49.2">
      <c r="A39" s="951"/>
      <c r="B39" s="17" t="s">
        <v>914</v>
      </c>
      <c r="C39" s="951"/>
      <c r="D39" s="951"/>
      <c r="E39" s="951"/>
      <c r="F39" s="951"/>
      <c r="G39" s="951"/>
      <c r="H39" s="951"/>
      <c r="I39" s="951"/>
    </row>
    <row r="40" spans="1:9">
      <c r="A40" s="948" t="s">
        <v>126</v>
      </c>
      <c r="B40" s="945"/>
      <c r="C40" s="945"/>
      <c r="D40" s="945"/>
      <c r="E40" s="945"/>
      <c r="F40" s="945"/>
      <c r="G40" s="945"/>
      <c r="H40" s="945"/>
      <c r="I40" s="945"/>
    </row>
    <row r="41" spans="1:9">
      <c r="A41" s="108" t="s">
        <v>120</v>
      </c>
      <c r="B41" s="945"/>
      <c r="C41" s="945"/>
      <c r="D41" s="945"/>
      <c r="E41" s="945"/>
      <c r="F41" s="945"/>
      <c r="G41" s="945"/>
      <c r="H41" s="945"/>
      <c r="I41" s="945"/>
    </row>
    <row r="42" spans="1:9" ht="50.4" customHeight="1">
      <c r="A42" s="951"/>
      <c r="B42" s="17" t="s">
        <v>915</v>
      </c>
      <c r="C42" s="951"/>
      <c r="D42" s="951"/>
      <c r="E42" s="951"/>
      <c r="F42" s="951"/>
      <c r="G42" s="951"/>
      <c r="H42" s="951"/>
      <c r="I42" s="951"/>
    </row>
    <row r="43" spans="1:9">
      <c r="A43" s="949" t="s">
        <v>114</v>
      </c>
      <c r="B43" s="945"/>
      <c r="C43" s="945"/>
      <c r="D43" s="945"/>
      <c r="E43" s="945"/>
      <c r="F43" s="945"/>
      <c r="G43" s="945"/>
      <c r="H43" s="945"/>
      <c r="I43" s="945"/>
    </row>
    <row r="44" spans="1:9" ht="77.400000000000006" customHeight="1">
      <c r="A44" s="951"/>
      <c r="B44" s="17" t="s">
        <v>916</v>
      </c>
      <c r="C44" s="951"/>
      <c r="D44" s="951"/>
      <c r="E44" s="951"/>
      <c r="F44" s="951"/>
      <c r="G44" s="951"/>
      <c r="H44" s="951"/>
      <c r="I44" s="951"/>
    </row>
    <row r="45" spans="1:9">
      <c r="A45" s="947" t="s">
        <v>127</v>
      </c>
      <c r="B45" s="945"/>
      <c r="C45" s="945"/>
      <c r="D45" s="945"/>
      <c r="E45" s="945"/>
      <c r="F45" s="945"/>
      <c r="G45" s="945"/>
      <c r="H45" s="945"/>
      <c r="I45" s="945"/>
    </row>
    <row r="46" spans="1:9">
      <c r="A46" s="121" t="s">
        <v>119</v>
      </c>
      <c r="B46" s="945"/>
      <c r="C46" s="945"/>
      <c r="D46" s="945"/>
      <c r="E46" s="945"/>
      <c r="F46" s="945"/>
      <c r="G46" s="945"/>
      <c r="H46" s="945"/>
      <c r="I46" s="945"/>
    </row>
    <row r="47" spans="1:9" ht="49.8" customHeight="1">
      <c r="A47" s="951"/>
      <c r="B47" s="17" t="s">
        <v>917</v>
      </c>
      <c r="C47" s="951"/>
      <c r="D47" s="951"/>
      <c r="E47" s="951"/>
      <c r="F47" s="951"/>
      <c r="G47" s="951"/>
      <c r="H47" s="951"/>
      <c r="I47" s="951"/>
    </row>
    <row r="48" spans="1:9">
      <c r="A48" s="947" t="s">
        <v>93</v>
      </c>
      <c r="B48" s="945"/>
      <c r="C48" s="945"/>
      <c r="D48" s="945"/>
      <c r="E48" s="945"/>
      <c r="F48" s="945"/>
      <c r="G48" s="945"/>
      <c r="H48" s="945"/>
      <c r="I48" s="945"/>
    </row>
    <row r="49" spans="1:9">
      <c r="A49" s="108" t="s">
        <v>113</v>
      </c>
      <c r="B49" s="945"/>
      <c r="C49" s="945"/>
      <c r="D49" s="945"/>
      <c r="E49" s="945"/>
      <c r="F49" s="945"/>
      <c r="G49" s="945"/>
      <c r="H49" s="945"/>
      <c r="I49" s="945"/>
    </row>
    <row r="50" spans="1:9" ht="53.4" customHeight="1">
      <c r="A50" s="951"/>
      <c r="B50" s="17" t="s">
        <v>918</v>
      </c>
      <c r="C50" s="951"/>
      <c r="D50" s="951"/>
      <c r="E50" s="951"/>
      <c r="F50" s="951"/>
      <c r="G50" s="951"/>
      <c r="H50" s="951"/>
      <c r="I50" s="951"/>
    </row>
    <row r="51" spans="1:9">
      <c r="A51" s="108" t="s">
        <v>112</v>
      </c>
      <c r="B51" s="945"/>
      <c r="C51" s="945"/>
      <c r="D51" s="945"/>
      <c r="E51" s="945"/>
      <c r="F51" s="945"/>
      <c r="G51" s="945"/>
      <c r="H51" s="945"/>
      <c r="I51" s="945"/>
    </row>
    <row r="52" spans="1:9" ht="98.4">
      <c r="A52" s="951"/>
      <c r="B52" s="17" t="s">
        <v>919</v>
      </c>
      <c r="C52" s="951"/>
      <c r="D52" s="951"/>
      <c r="E52" s="951"/>
      <c r="F52" s="951"/>
      <c r="G52" s="951"/>
      <c r="H52" s="951"/>
      <c r="I52" s="951"/>
    </row>
    <row r="53" spans="1:9">
      <c r="A53" s="949" t="s">
        <v>94</v>
      </c>
      <c r="B53" s="945"/>
      <c r="C53" s="945"/>
      <c r="D53" s="945"/>
      <c r="E53" s="945"/>
      <c r="F53" s="945"/>
      <c r="G53" s="945"/>
      <c r="H53" s="945"/>
      <c r="I53" s="945"/>
    </row>
    <row r="54" spans="1:9">
      <c r="A54" s="108" t="s">
        <v>121</v>
      </c>
      <c r="B54" s="945"/>
      <c r="C54" s="945"/>
      <c r="D54" s="945"/>
      <c r="E54" s="945"/>
      <c r="F54" s="945"/>
      <c r="G54" s="945"/>
      <c r="H54" s="945"/>
      <c r="I54" s="945"/>
    </row>
    <row r="55" spans="1:9" ht="51.6" customHeight="1">
      <c r="A55" s="951"/>
      <c r="B55" s="17" t="s">
        <v>920</v>
      </c>
      <c r="C55" s="951"/>
      <c r="D55" s="951"/>
      <c r="E55" s="951"/>
      <c r="F55" s="951"/>
      <c r="G55" s="951"/>
      <c r="H55" s="951"/>
      <c r="I55" s="951"/>
    </row>
    <row r="56" spans="1:9">
      <c r="B56" s="934"/>
    </row>
    <row r="57" spans="1:9">
      <c r="B57" s="933"/>
    </row>
    <row r="58" spans="1:9">
      <c r="B58" s="933"/>
    </row>
    <row r="59" spans="1:9">
      <c r="B59" s="933"/>
    </row>
    <row r="60" spans="1:9">
      <c r="B60" s="933"/>
    </row>
    <row r="61" spans="1:9">
      <c r="B61" s="933"/>
    </row>
    <row r="62" spans="1:9">
      <c r="B62" s="933"/>
    </row>
    <row r="63" spans="1:9">
      <c r="B63" s="933"/>
    </row>
    <row r="64" spans="1:9">
      <c r="B64" s="933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RowHeight="24.6"/>
  <cols>
    <col min="1" max="1" width="15.19921875" style="2" customWidth="1"/>
    <col min="2" max="2" width="32.796875" style="2" customWidth="1"/>
    <col min="3" max="3" width="8.796875" style="2"/>
    <col min="4" max="4" width="10.59765625" style="2" customWidth="1"/>
    <col min="5" max="8" width="8.796875" style="2"/>
    <col min="9" max="9" width="11.19921875" style="2" customWidth="1"/>
    <col min="10" max="16384" width="8.796875" style="2"/>
  </cols>
  <sheetData>
    <row r="1" spans="1:17">
      <c r="A1" s="100" t="s">
        <v>856</v>
      </c>
      <c r="B1" s="100"/>
      <c r="C1" s="943" t="s">
        <v>898</v>
      </c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</row>
    <row r="2" spans="1:17">
      <c r="A2" s="100" t="s">
        <v>705</v>
      </c>
      <c r="B2" s="100"/>
      <c r="C2" s="100"/>
      <c r="D2" s="925"/>
      <c r="E2" s="925"/>
      <c r="F2" s="929"/>
      <c r="G2" s="100"/>
      <c r="H2" s="100"/>
      <c r="I2" s="100"/>
      <c r="J2" s="930"/>
      <c r="K2" s="931"/>
      <c r="L2" s="932"/>
      <c r="M2" s="932"/>
      <c r="N2" s="932"/>
      <c r="O2" s="932"/>
      <c r="P2" s="932"/>
      <c r="Q2" s="100"/>
    </row>
    <row r="3" spans="1:17">
      <c r="A3" s="100" t="s">
        <v>86</v>
      </c>
      <c r="B3" s="100"/>
      <c r="C3" s="100"/>
      <c r="D3" s="925"/>
      <c r="E3" s="925"/>
      <c r="F3" s="929"/>
      <c r="G3" s="100"/>
      <c r="H3" s="100"/>
      <c r="I3" s="100"/>
      <c r="J3" s="930"/>
      <c r="K3" s="931"/>
      <c r="L3" s="932"/>
      <c r="M3" s="932"/>
      <c r="N3" s="932"/>
      <c r="O3" s="932"/>
      <c r="P3" s="932"/>
      <c r="Q3" s="100"/>
    </row>
    <row r="4" spans="1:17">
      <c r="A4" s="2" t="s">
        <v>896</v>
      </c>
    </row>
    <row r="5" spans="1:17">
      <c r="A5" s="1044" t="s">
        <v>703</v>
      </c>
      <c r="B5" s="1044" t="s">
        <v>1</v>
      </c>
      <c r="C5" s="1044" t="s">
        <v>391</v>
      </c>
      <c r="D5" s="1044" t="s">
        <v>857</v>
      </c>
      <c r="E5" s="1058" t="s">
        <v>81</v>
      </c>
      <c r="F5" s="1064"/>
      <c r="G5" s="1064"/>
      <c r="H5" s="1059"/>
      <c r="I5" s="1077" t="s">
        <v>23</v>
      </c>
    </row>
    <row r="6" spans="1:17">
      <c r="A6" s="1045"/>
      <c r="B6" s="1045"/>
      <c r="C6" s="1045"/>
      <c r="D6" s="1045"/>
      <c r="E6" s="1058" t="s">
        <v>19</v>
      </c>
      <c r="F6" s="1059"/>
      <c r="G6" s="1058" t="s">
        <v>20</v>
      </c>
      <c r="H6" s="1059"/>
      <c r="I6" s="1078"/>
    </row>
    <row r="7" spans="1:17">
      <c r="A7" s="1046"/>
      <c r="B7" s="1046"/>
      <c r="C7" s="1046"/>
      <c r="D7" s="1046"/>
      <c r="E7" s="863" t="s">
        <v>2</v>
      </c>
      <c r="F7" s="863" t="s">
        <v>3</v>
      </c>
      <c r="G7" s="863" t="s">
        <v>2</v>
      </c>
      <c r="H7" s="863" t="s">
        <v>3</v>
      </c>
      <c r="I7" s="1079"/>
    </row>
    <row r="8" spans="1:17">
      <c r="A8" s="1116" t="s">
        <v>115</v>
      </c>
      <c r="B8" s="1116"/>
      <c r="C8" s="1116"/>
      <c r="D8" s="941"/>
      <c r="E8" s="941"/>
      <c r="F8" s="941"/>
      <c r="G8" s="941"/>
      <c r="H8" s="941"/>
      <c r="I8" s="941"/>
    </row>
    <row r="9" spans="1:17">
      <c r="A9" s="935" t="s">
        <v>88</v>
      </c>
      <c r="B9" s="118"/>
      <c r="C9" s="118"/>
      <c r="D9" s="936"/>
      <c r="E9" s="936"/>
      <c r="F9" s="936"/>
      <c r="G9" s="936"/>
      <c r="H9" s="936"/>
      <c r="I9" s="936"/>
    </row>
    <row r="10" spans="1:17">
      <c r="A10" s="1117" t="s">
        <v>116</v>
      </c>
      <c r="B10" s="1117"/>
      <c r="C10" s="133"/>
      <c r="D10" s="936"/>
      <c r="E10" s="936"/>
      <c r="F10" s="936"/>
      <c r="G10" s="936"/>
      <c r="H10" s="936"/>
      <c r="I10" s="936"/>
    </row>
    <row r="11" spans="1:17">
      <c r="A11" s="121" t="s">
        <v>112</v>
      </c>
      <c r="B11" s="936"/>
      <c r="C11" s="936"/>
      <c r="D11" s="936"/>
      <c r="E11" s="936"/>
      <c r="F11" s="936"/>
      <c r="G11" s="936"/>
      <c r="H11" s="936"/>
      <c r="I11" s="936"/>
    </row>
    <row r="12" spans="1:17" ht="75" customHeight="1">
      <c r="A12" s="121"/>
      <c r="B12" s="17" t="s">
        <v>868</v>
      </c>
      <c r="C12" s="940"/>
      <c r="D12" s="940"/>
      <c r="E12" s="940"/>
      <c r="F12" s="940"/>
      <c r="G12" s="940"/>
      <c r="H12" s="940"/>
      <c r="I12" s="940"/>
    </row>
    <row r="13" spans="1:17" ht="51" customHeight="1">
      <c r="A13" s="121"/>
      <c r="B13" s="17" t="s">
        <v>869</v>
      </c>
      <c r="C13" s="940"/>
      <c r="D13" s="940"/>
      <c r="E13" s="940"/>
      <c r="F13" s="940"/>
      <c r="G13" s="940"/>
      <c r="H13" s="940"/>
      <c r="I13" s="940"/>
    </row>
    <row r="14" spans="1:17" ht="31.2" customHeight="1">
      <c r="A14" s="121"/>
      <c r="B14" s="17" t="s">
        <v>870</v>
      </c>
      <c r="C14" s="940"/>
      <c r="D14" s="940"/>
      <c r="E14" s="940"/>
      <c r="F14" s="940"/>
      <c r="G14" s="940"/>
      <c r="H14" s="940"/>
      <c r="I14" s="940"/>
    </row>
    <row r="15" spans="1:17" ht="79.8" customHeight="1">
      <c r="A15" s="121"/>
      <c r="B15" s="17" t="s">
        <v>871</v>
      </c>
      <c r="C15" s="940"/>
      <c r="D15" s="940"/>
      <c r="E15" s="940"/>
      <c r="F15" s="940"/>
      <c r="G15" s="940"/>
      <c r="H15" s="940"/>
      <c r="I15" s="940"/>
    </row>
    <row r="16" spans="1:17" ht="51.6" customHeight="1">
      <c r="A16" s="121"/>
      <c r="B16" s="17" t="s">
        <v>867</v>
      </c>
      <c r="C16" s="940"/>
      <c r="D16" s="940"/>
      <c r="E16" s="940"/>
      <c r="F16" s="940"/>
      <c r="G16" s="940"/>
      <c r="H16" s="940"/>
      <c r="I16" s="940"/>
    </row>
    <row r="17" spans="1:9">
      <c r="A17" s="48" t="s">
        <v>111</v>
      </c>
      <c r="B17" s="936"/>
      <c r="C17" s="936"/>
      <c r="D17" s="936"/>
      <c r="E17" s="936"/>
      <c r="F17" s="936"/>
      <c r="G17" s="936"/>
      <c r="H17" s="936"/>
      <c r="I17" s="936"/>
    </row>
    <row r="18" spans="1:9" ht="49.2">
      <c r="A18" s="936"/>
      <c r="B18" s="17" t="s">
        <v>872</v>
      </c>
      <c r="C18" s="940"/>
      <c r="D18" s="940"/>
      <c r="E18" s="940"/>
      <c r="F18" s="940"/>
      <c r="G18" s="940"/>
      <c r="H18" s="940"/>
      <c r="I18" s="940"/>
    </row>
    <row r="19" spans="1:9">
      <c r="A19" s="935" t="s">
        <v>117</v>
      </c>
      <c r="B19" s="936"/>
      <c r="C19" s="936"/>
      <c r="D19" s="936"/>
      <c r="E19" s="936"/>
      <c r="F19" s="936"/>
      <c r="G19" s="936"/>
      <c r="H19" s="936"/>
      <c r="I19" s="936"/>
    </row>
    <row r="20" spans="1:9">
      <c r="A20" s="121" t="s">
        <v>112</v>
      </c>
      <c r="B20" s="936"/>
      <c r="C20" s="936"/>
      <c r="D20" s="936"/>
      <c r="E20" s="936"/>
      <c r="F20" s="936"/>
      <c r="G20" s="936"/>
      <c r="H20" s="936"/>
      <c r="I20" s="936"/>
    </row>
    <row r="21" spans="1:9" ht="29.4" customHeight="1">
      <c r="A21" s="121"/>
      <c r="B21" s="17" t="s">
        <v>873</v>
      </c>
      <c r="C21" s="940"/>
      <c r="D21" s="940"/>
      <c r="E21" s="940"/>
      <c r="F21" s="940"/>
      <c r="G21" s="940"/>
      <c r="H21" s="940"/>
      <c r="I21" s="940"/>
    </row>
    <row r="22" spans="1:9" ht="78" customHeight="1">
      <c r="A22" s="121"/>
      <c r="B22" s="106" t="s">
        <v>874</v>
      </c>
      <c r="C22" s="941"/>
      <c r="D22" s="941"/>
      <c r="E22" s="941"/>
      <c r="F22" s="941"/>
      <c r="G22" s="941"/>
      <c r="H22" s="941"/>
      <c r="I22" s="941"/>
    </row>
    <row r="23" spans="1:9" ht="50.4" customHeight="1">
      <c r="A23" s="121"/>
      <c r="B23" s="106" t="s">
        <v>875</v>
      </c>
      <c r="C23" s="941"/>
      <c r="D23" s="941"/>
      <c r="E23" s="941"/>
      <c r="F23" s="941"/>
      <c r="G23" s="941"/>
      <c r="H23" s="941"/>
      <c r="I23" s="941"/>
    </row>
    <row r="24" spans="1:9" ht="79.8" customHeight="1">
      <c r="A24" s="121"/>
      <c r="B24" s="106" t="s">
        <v>876</v>
      </c>
      <c r="C24" s="941"/>
      <c r="D24" s="941"/>
      <c r="E24" s="941"/>
      <c r="F24" s="941"/>
      <c r="G24" s="941"/>
      <c r="H24" s="941"/>
      <c r="I24" s="941"/>
    </row>
    <row r="25" spans="1:9" ht="80.400000000000006" customHeight="1">
      <c r="A25" s="121"/>
      <c r="B25" s="106" t="s">
        <v>877</v>
      </c>
      <c r="C25" s="941"/>
      <c r="D25" s="941"/>
      <c r="E25" s="941"/>
      <c r="F25" s="941"/>
      <c r="G25" s="941"/>
      <c r="H25" s="941"/>
      <c r="I25" s="941"/>
    </row>
    <row r="26" spans="1:9" ht="52.8" customHeight="1">
      <c r="A26" s="121"/>
      <c r="B26" s="106" t="s">
        <v>878</v>
      </c>
      <c r="C26" s="941"/>
      <c r="D26" s="941"/>
      <c r="E26" s="941"/>
      <c r="F26" s="941"/>
      <c r="G26" s="941"/>
      <c r="H26" s="941"/>
      <c r="I26" s="941"/>
    </row>
    <row r="27" spans="1:9" ht="51.6" customHeight="1">
      <c r="A27" s="121"/>
      <c r="B27" s="106" t="s">
        <v>879</v>
      </c>
      <c r="C27" s="941"/>
      <c r="D27" s="941"/>
      <c r="E27" s="941"/>
      <c r="F27" s="941"/>
      <c r="G27" s="941"/>
      <c r="H27" s="941"/>
      <c r="I27" s="941"/>
    </row>
    <row r="28" spans="1:9" ht="27.6" customHeight="1">
      <c r="A28" s="121"/>
      <c r="B28" s="937" t="s">
        <v>880</v>
      </c>
      <c r="C28" s="936"/>
      <c r="D28" s="936"/>
      <c r="E28" s="936"/>
      <c r="F28" s="936"/>
      <c r="G28" s="936"/>
      <c r="H28" s="936"/>
      <c r="I28" s="936"/>
    </row>
    <row r="29" spans="1:9" ht="49.2">
      <c r="A29" s="121"/>
      <c r="B29" s="106" t="s">
        <v>881</v>
      </c>
      <c r="C29" s="941"/>
      <c r="D29" s="941"/>
      <c r="E29" s="941"/>
      <c r="F29" s="941"/>
      <c r="G29" s="941"/>
      <c r="H29" s="941"/>
      <c r="I29" s="941"/>
    </row>
    <row r="30" spans="1:9" ht="54" customHeight="1">
      <c r="A30" s="936"/>
      <c r="B30" s="106" t="s">
        <v>882</v>
      </c>
      <c r="C30" s="941"/>
      <c r="D30" s="941"/>
      <c r="E30" s="941"/>
      <c r="F30" s="941"/>
      <c r="G30" s="941"/>
      <c r="H30" s="941"/>
      <c r="I30" s="941"/>
    </row>
    <row r="31" spans="1:9" ht="75" customHeight="1">
      <c r="A31" s="936"/>
      <c r="B31" s="106" t="s">
        <v>883</v>
      </c>
      <c r="C31" s="941"/>
      <c r="D31" s="941"/>
      <c r="E31" s="941"/>
      <c r="F31" s="941"/>
      <c r="G31" s="941"/>
      <c r="H31" s="941"/>
      <c r="I31" s="941"/>
    </row>
    <row r="32" spans="1:9" ht="51.6" customHeight="1">
      <c r="A32" s="936"/>
      <c r="B32" s="106" t="s">
        <v>884</v>
      </c>
      <c r="C32" s="941"/>
      <c r="D32" s="941"/>
      <c r="E32" s="941"/>
      <c r="F32" s="941"/>
      <c r="G32" s="941"/>
      <c r="H32" s="941"/>
      <c r="I32" s="941"/>
    </row>
    <row r="33" spans="1:9" ht="57" customHeight="1">
      <c r="A33" s="936"/>
      <c r="B33" s="106" t="s">
        <v>885</v>
      </c>
      <c r="C33" s="941"/>
      <c r="D33" s="941"/>
      <c r="E33" s="941"/>
      <c r="F33" s="941"/>
      <c r="G33" s="941"/>
      <c r="H33" s="941"/>
      <c r="I33" s="941"/>
    </row>
    <row r="34" spans="1:9">
      <c r="A34" s="1118" t="s">
        <v>118</v>
      </c>
      <c r="B34" s="1118"/>
      <c r="C34" s="936"/>
      <c r="D34" s="936"/>
      <c r="E34" s="936"/>
      <c r="F34" s="936"/>
      <c r="G34" s="936"/>
      <c r="H34" s="936"/>
      <c r="I34" s="936"/>
    </row>
    <row r="35" spans="1:9">
      <c r="A35" s="121" t="s">
        <v>112</v>
      </c>
      <c r="B35" s="938"/>
      <c r="C35" s="936"/>
      <c r="D35" s="936"/>
      <c r="E35" s="936"/>
      <c r="F35" s="936"/>
      <c r="G35" s="936"/>
      <c r="H35" s="936"/>
      <c r="I35" s="936"/>
    </row>
    <row r="36" spans="1:9" ht="78" customHeight="1">
      <c r="A36" s="936"/>
      <c r="B36" s="17" t="s">
        <v>886</v>
      </c>
      <c r="C36" s="940"/>
      <c r="D36" s="940"/>
      <c r="E36" s="940"/>
      <c r="F36" s="940"/>
      <c r="G36" s="940"/>
      <c r="H36" s="940"/>
      <c r="I36" s="940"/>
    </row>
    <row r="37" spans="1:9" ht="76.2" customHeight="1">
      <c r="A37" s="936"/>
      <c r="B37" s="106" t="s">
        <v>887</v>
      </c>
      <c r="C37" s="941"/>
      <c r="D37" s="941"/>
      <c r="E37" s="941"/>
      <c r="F37" s="941"/>
      <c r="G37" s="941"/>
      <c r="H37" s="941"/>
      <c r="I37" s="941"/>
    </row>
    <row r="38" spans="1:9">
      <c r="A38" s="48" t="s">
        <v>369</v>
      </c>
      <c r="B38" s="936"/>
      <c r="C38" s="936"/>
      <c r="D38" s="936"/>
      <c r="E38" s="936"/>
      <c r="F38" s="936"/>
      <c r="G38" s="936"/>
      <c r="H38" s="936"/>
      <c r="I38" s="936"/>
    </row>
    <row r="39" spans="1:9" ht="52.8" customHeight="1">
      <c r="A39" s="940"/>
      <c r="B39" s="17" t="s">
        <v>888</v>
      </c>
      <c r="C39" s="940"/>
      <c r="D39" s="940"/>
      <c r="E39" s="940"/>
      <c r="F39" s="940"/>
      <c r="G39" s="940"/>
      <c r="H39" s="940"/>
      <c r="I39" s="940"/>
    </row>
    <row r="40" spans="1:9">
      <c r="A40" s="430" t="s">
        <v>120</v>
      </c>
      <c r="B40" s="936"/>
      <c r="C40" s="936"/>
      <c r="D40" s="936"/>
      <c r="E40" s="936"/>
      <c r="F40" s="936"/>
      <c r="G40" s="936"/>
      <c r="H40" s="936"/>
      <c r="I40" s="936"/>
    </row>
    <row r="41" spans="1:9" ht="52.8" customHeight="1">
      <c r="A41" s="936"/>
      <c r="B41" s="937" t="s">
        <v>889</v>
      </c>
      <c r="C41" s="936"/>
      <c r="D41" s="936"/>
      <c r="E41" s="936"/>
      <c r="F41" s="936"/>
      <c r="G41" s="936"/>
      <c r="H41" s="936"/>
      <c r="I41" s="936"/>
    </row>
    <row r="42" spans="1:9" ht="29.4" customHeight="1">
      <c r="A42" s="940"/>
      <c r="B42" s="17" t="s">
        <v>890</v>
      </c>
      <c r="C42" s="940"/>
      <c r="D42" s="940"/>
      <c r="E42" s="940"/>
      <c r="F42" s="940"/>
      <c r="G42" s="940"/>
      <c r="H42" s="940"/>
      <c r="I42" s="940"/>
    </row>
    <row r="43" spans="1:9">
      <c r="A43" s="1119" t="s">
        <v>89</v>
      </c>
      <c r="B43" s="1119"/>
      <c r="C43" s="1119"/>
      <c r="D43" s="936"/>
      <c r="E43" s="936"/>
      <c r="F43" s="936"/>
      <c r="G43" s="936"/>
      <c r="H43" s="936"/>
      <c r="I43" s="936"/>
    </row>
    <row r="44" spans="1:9">
      <c r="A44" s="430" t="s">
        <v>111</v>
      </c>
      <c r="B44" s="939"/>
      <c r="C44" s="750"/>
      <c r="D44" s="936"/>
      <c r="E44" s="936"/>
      <c r="F44" s="936"/>
      <c r="G44" s="936"/>
      <c r="H44" s="936"/>
      <c r="I44" s="936"/>
    </row>
    <row r="45" spans="1:9" ht="78" customHeight="1">
      <c r="A45" s="936"/>
      <c r="B45" s="17" t="s">
        <v>891</v>
      </c>
      <c r="C45" s="940"/>
      <c r="D45" s="940"/>
      <c r="E45" s="940"/>
      <c r="F45" s="940"/>
      <c r="G45" s="940"/>
      <c r="H45" s="940"/>
      <c r="I45" s="940"/>
    </row>
    <row r="46" spans="1:9" ht="75" customHeight="1">
      <c r="A46" s="936"/>
      <c r="B46" s="106" t="s">
        <v>892</v>
      </c>
      <c r="C46" s="941"/>
      <c r="D46" s="941"/>
      <c r="E46" s="941"/>
      <c r="F46" s="941"/>
      <c r="G46" s="941"/>
      <c r="H46" s="941"/>
      <c r="I46" s="941"/>
    </row>
    <row r="47" spans="1:9" ht="99" customHeight="1">
      <c r="A47" s="940"/>
      <c r="B47" s="106" t="s">
        <v>893</v>
      </c>
      <c r="C47" s="941"/>
      <c r="D47" s="941"/>
      <c r="E47" s="941"/>
      <c r="F47" s="941"/>
      <c r="G47" s="941"/>
      <c r="H47" s="941"/>
      <c r="I47" s="941"/>
    </row>
  </sheetData>
  <mergeCells count="12">
    <mergeCell ref="D5:D7"/>
    <mergeCell ref="E5:H5"/>
    <mergeCell ref="I5:I7"/>
    <mergeCell ref="E6:F6"/>
    <mergeCell ref="G6:H6"/>
    <mergeCell ref="A8:C8"/>
    <mergeCell ref="A10:B10"/>
    <mergeCell ref="A34:B34"/>
    <mergeCell ref="A43:C43"/>
    <mergeCell ref="A5:A7"/>
    <mergeCell ref="B5:B7"/>
    <mergeCell ref="C5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3.8"/>
  <sheetData>
    <row r="1" spans="1:13" s="42" customFormat="1" ht="30">
      <c r="A1" s="354" t="s">
        <v>27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490" t="s">
        <v>26</v>
      </c>
    </row>
    <row r="3" spans="1:13" ht="30">
      <c r="A3" s="8" t="s">
        <v>337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584</v>
      </c>
    </row>
    <row r="4" spans="1:13" ht="30">
      <c r="A4" s="8" t="s">
        <v>338</v>
      </c>
      <c r="B4" s="2"/>
      <c r="C4" s="2"/>
      <c r="D4" s="2"/>
      <c r="E4" s="2"/>
      <c r="F4" s="2"/>
      <c r="G4" s="2"/>
      <c r="H4" s="2"/>
      <c r="I4" s="2"/>
      <c r="J4" s="2"/>
      <c r="K4" s="2"/>
      <c r="L4" s="16">
        <v>1</v>
      </c>
    </row>
    <row r="5" spans="1:13" ht="30">
      <c r="A5" s="8" t="s">
        <v>706</v>
      </c>
      <c r="B5" s="2"/>
      <c r="C5" s="2"/>
      <c r="D5" s="2"/>
      <c r="E5" s="2"/>
      <c r="F5" s="2"/>
      <c r="G5" s="2"/>
      <c r="H5" s="2"/>
      <c r="I5" s="2"/>
      <c r="J5" s="2"/>
      <c r="K5" s="2"/>
      <c r="L5" s="16"/>
    </row>
    <row r="6" spans="1:13" ht="30">
      <c r="A6" s="42" t="s">
        <v>707</v>
      </c>
      <c r="E6" s="2"/>
      <c r="F6" s="2"/>
      <c r="G6" s="2"/>
      <c r="H6" s="2"/>
      <c r="I6" s="2"/>
      <c r="J6" s="2"/>
      <c r="K6" s="2"/>
      <c r="L6" s="16">
        <v>2</v>
      </c>
    </row>
    <row r="7" spans="1:13" ht="30">
      <c r="A7" s="42" t="s">
        <v>582</v>
      </c>
      <c r="C7" s="2" t="s">
        <v>84</v>
      </c>
      <c r="D7" s="2"/>
      <c r="G7" s="2"/>
      <c r="H7" s="2"/>
      <c r="I7" s="2"/>
      <c r="J7" s="2"/>
      <c r="K7" s="2"/>
      <c r="L7" s="362" t="s">
        <v>585</v>
      </c>
    </row>
    <row r="8" spans="1:13" ht="30">
      <c r="A8" s="42" t="s">
        <v>583</v>
      </c>
      <c r="C8" s="2" t="s">
        <v>336</v>
      </c>
      <c r="G8" s="2"/>
      <c r="H8" s="2"/>
      <c r="I8" s="2"/>
      <c r="J8" s="2"/>
      <c r="K8" s="2"/>
      <c r="L8" s="362" t="s">
        <v>666</v>
      </c>
    </row>
    <row r="9" spans="1:13" ht="24.6">
      <c r="A9" s="2"/>
      <c r="G9" s="2"/>
      <c r="H9" s="2"/>
      <c r="I9" s="2"/>
      <c r="J9" s="2"/>
      <c r="K9" s="2"/>
      <c r="L9" s="2"/>
      <c r="M9" s="41"/>
    </row>
    <row r="10" spans="1:13" ht="24.6">
      <c r="A10" s="2"/>
      <c r="G10" s="2"/>
      <c r="H10" s="2"/>
      <c r="I10" s="2"/>
      <c r="J10" s="2"/>
      <c r="K10" s="2"/>
      <c r="L10" s="2"/>
      <c r="M10" s="41"/>
    </row>
    <row r="11" spans="1:13" ht="24.6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topLeftCell="A4" zoomScale="79" zoomScaleNormal="100" zoomScalePageLayoutView="79" workbookViewId="0">
      <selection activeCell="A6" sqref="A6"/>
    </sheetView>
  </sheetViews>
  <sheetFormatPr defaultRowHeight="13.8"/>
  <sheetData>
    <row r="1" spans="1:4" ht="30">
      <c r="A1" s="8" t="s">
        <v>337</v>
      </c>
      <c r="B1" s="42"/>
      <c r="C1" s="43"/>
      <c r="D1" s="43"/>
    </row>
    <row r="2" spans="1:4" ht="30">
      <c r="A2" s="42"/>
      <c r="B2" s="42" t="s">
        <v>658</v>
      </c>
      <c r="C2" s="43"/>
      <c r="D2" s="43"/>
    </row>
    <row r="3" spans="1:4" ht="30">
      <c r="A3" s="42" t="s">
        <v>659</v>
      </c>
      <c r="B3" s="42"/>
      <c r="C3" s="43"/>
      <c r="D3" s="43"/>
    </row>
    <row r="4" spans="1:4" ht="30">
      <c r="A4" s="42" t="s">
        <v>710</v>
      </c>
      <c r="B4" s="42"/>
      <c r="C4" s="43"/>
      <c r="D4" s="43"/>
    </row>
    <row r="5" spans="1:4" ht="30">
      <c r="A5" s="42" t="s">
        <v>711</v>
      </c>
      <c r="B5" s="42"/>
      <c r="C5" s="43"/>
      <c r="D5" s="43"/>
    </row>
    <row r="6" spans="1:4" ht="30">
      <c r="A6" s="42" t="s">
        <v>661</v>
      </c>
      <c r="C6" s="43"/>
      <c r="D6" s="43"/>
    </row>
    <row r="7" spans="1:4" ht="30">
      <c r="A7" s="42"/>
      <c r="B7" s="42" t="s">
        <v>708</v>
      </c>
      <c r="C7" s="43"/>
      <c r="D7" s="43"/>
    </row>
    <row r="8" spans="1:4" ht="30">
      <c r="A8" s="42" t="s">
        <v>660</v>
      </c>
      <c r="B8" s="42"/>
      <c r="C8" s="43"/>
      <c r="D8" s="43"/>
    </row>
    <row r="9" spans="1:4" ht="30">
      <c r="A9" s="42" t="s">
        <v>674</v>
      </c>
      <c r="B9" s="42"/>
      <c r="C9" s="43"/>
      <c r="D9" s="43"/>
    </row>
    <row r="10" spans="1:4" ht="30">
      <c r="A10" s="42" t="s">
        <v>675</v>
      </c>
      <c r="B10" s="42"/>
      <c r="C10" s="43"/>
      <c r="D10" s="43"/>
    </row>
    <row r="11" spans="1:4" ht="30">
      <c r="A11" s="42" t="s">
        <v>676</v>
      </c>
      <c r="B11" s="42"/>
      <c r="C11" s="43"/>
      <c r="D11" s="43"/>
    </row>
    <row r="12" spans="1:4" ht="30">
      <c r="A12" s="42"/>
      <c r="B12" s="42"/>
      <c r="C12" s="43"/>
      <c r="D12" s="43"/>
    </row>
    <row r="13" spans="1:4" ht="30">
      <c r="A13" s="42"/>
      <c r="B13" s="42"/>
      <c r="C13" s="43"/>
      <c r="D13" s="43"/>
    </row>
    <row r="14" spans="1:4" ht="30">
      <c r="A14" s="42"/>
      <c r="B14" s="42"/>
      <c r="C14" s="43"/>
      <c r="D14" s="43"/>
    </row>
    <row r="15" spans="1:4" ht="30">
      <c r="A15" s="42"/>
      <c r="B15" s="42"/>
      <c r="C15" s="43"/>
      <c r="D15" s="43"/>
    </row>
    <row r="16" spans="1:4" ht="30">
      <c r="A16" s="42"/>
      <c r="B16" s="42"/>
      <c r="C16" s="43"/>
      <c r="D16" s="43"/>
    </row>
    <row r="17" spans="1:4" ht="30">
      <c r="A17" s="8"/>
      <c r="B17" s="42"/>
      <c r="C17" s="43"/>
      <c r="D17" s="43"/>
    </row>
    <row r="18" spans="1:4" ht="30">
      <c r="A18" s="42"/>
      <c r="B18" s="42"/>
      <c r="C18" s="43"/>
      <c r="D18" s="43"/>
    </row>
    <row r="19" spans="1:4" ht="30">
      <c r="A19" s="42"/>
      <c r="B19" s="42"/>
      <c r="C19" s="43"/>
      <c r="D19" s="43"/>
    </row>
    <row r="20" spans="1:4" ht="30">
      <c r="A20" s="42"/>
      <c r="B20" s="42"/>
      <c r="C20" s="43"/>
      <c r="D20" s="43"/>
    </row>
    <row r="21" spans="1:4" ht="30">
      <c r="A21" s="42"/>
      <c r="B21" s="42"/>
      <c r="C21" s="43"/>
      <c r="D21" s="43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I6" sqref="I6"/>
    </sheetView>
  </sheetViews>
  <sheetFormatPr defaultRowHeight="13.8"/>
  <sheetData>
    <row r="1" spans="1:4" ht="30">
      <c r="A1" s="42"/>
      <c r="B1" s="42"/>
      <c r="C1" s="43"/>
      <c r="D1" s="43"/>
    </row>
    <row r="2" spans="1:4" ht="30">
      <c r="A2" s="42"/>
      <c r="B2" s="42"/>
      <c r="C2" s="43"/>
      <c r="D2" s="43"/>
    </row>
    <row r="3" spans="1:4" ht="30">
      <c r="A3" s="8" t="s">
        <v>338</v>
      </c>
      <c r="B3" s="42"/>
      <c r="C3" s="43"/>
      <c r="D3" s="43"/>
    </row>
    <row r="4" spans="1:4" ht="30">
      <c r="A4" s="42" t="s">
        <v>668</v>
      </c>
      <c r="B4" s="42"/>
      <c r="C4" s="43"/>
      <c r="D4" s="43"/>
    </row>
    <row r="5" spans="1:4" ht="30">
      <c r="A5" s="42" t="s">
        <v>669</v>
      </c>
      <c r="B5" s="42"/>
      <c r="C5" s="43"/>
      <c r="D5" s="43"/>
    </row>
    <row r="6" spans="1:4" ht="30">
      <c r="A6" s="42" t="s">
        <v>670</v>
      </c>
      <c r="B6" s="42"/>
      <c r="C6" s="43"/>
      <c r="D6" s="43"/>
    </row>
    <row r="7" spans="1:4" ht="30">
      <c r="A7" s="42" t="s">
        <v>672</v>
      </c>
      <c r="B7" s="42"/>
      <c r="C7" s="43"/>
      <c r="D7" s="43"/>
    </row>
    <row r="8" spans="1:4" ht="30">
      <c r="A8" s="42" t="s">
        <v>671</v>
      </c>
    </row>
    <row r="9" spans="1:4" ht="30">
      <c r="A9" s="42" t="s">
        <v>673</v>
      </c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view="pageLayout" zoomScale="85" zoomScaleNormal="100" zoomScalePageLayoutView="85" workbookViewId="0">
      <selection activeCell="A35" sqref="A35:N51"/>
    </sheetView>
  </sheetViews>
  <sheetFormatPr defaultColWidth="8.8984375" defaultRowHeight="13.8"/>
  <cols>
    <col min="1" max="1" width="8.8984375" style="333"/>
    <col min="2" max="2" width="8.09765625" style="333" customWidth="1"/>
    <col min="3" max="6" width="8.8984375" style="333"/>
    <col min="7" max="9" width="8.8984375" style="333" customWidth="1"/>
    <col min="10" max="10" width="9.19921875" style="333" customWidth="1"/>
    <col min="11" max="11" width="12" style="333" customWidth="1"/>
    <col min="12" max="12" width="8.59765625" style="333" customWidth="1"/>
    <col min="13" max="13" width="9.09765625" style="333" customWidth="1"/>
    <col min="14" max="14" width="11.8984375" style="333" customWidth="1"/>
    <col min="15" max="16384" width="8.8984375" style="333"/>
  </cols>
  <sheetData>
    <row r="1" spans="1:18" ht="30">
      <c r="A1" s="332" t="s">
        <v>854</v>
      </c>
      <c r="E1" s="334"/>
      <c r="L1" s="502"/>
    </row>
    <row r="2" spans="1:18" ht="30">
      <c r="A2" s="332" t="s">
        <v>705</v>
      </c>
      <c r="E2" s="334"/>
      <c r="L2" s="502"/>
    </row>
    <row r="3" spans="1:18" ht="54.6" customHeight="1">
      <c r="A3" s="1033" t="s">
        <v>62</v>
      </c>
      <c r="B3" s="1034"/>
      <c r="C3" s="1034"/>
      <c r="D3" s="1034"/>
      <c r="E3" s="1034"/>
      <c r="F3" s="1034"/>
      <c r="G3" s="1034"/>
      <c r="H3" s="1034"/>
      <c r="I3" s="1034"/>
      <c r="J3" s="447" t="s">
        <v>63</v>
      </c>
      <c r="K3" s="447" t="s">
        <v>70</v>
      </c>
      <c r="L3" s="447" t="s">
        <v>71</v>
      </c>
      <c r="M3" s="841" t="s">
        <v>64</v>
      </c>
      <c r="N3" s="701" t="s">
        <v>819</v>
      </c>
    </row>
    <row r="4" spans="1:18" ht="24.6">
      <c r="A4" s="335" t="s">
        <v>86</v>
      </c>
      <c r="B4" s="336"/>
      <c r="C4" s="337" t="str">
        <f>'(แบบฟอร์ม) ยุทธ 3'!B3</f>
        <v xml:space="preserve"> การเพิ่มคุณภาพและประสิทธิภาพการดำเนินงานตามภารกิจ</v>
      </c>
      <c r="D4" s="336"/>
      <c r="E4" s="336"/>
      <c r="F4" s="336"/>
      <c r="G4" s="336"/>
      <c r="H4" s="336"/>
      <c r="I4" s="336"/>
      <c r="J4" s="689">
        <f>J6+J16</f>
        <v>7</v>
      </c>
      <c r="K4" s="689">
        <f>K6+K16</f>
        <v>10</v>
      </c>
      <c r="L4" s="689">
        <f>L6+L16</f>
        <v>19</v>
      </c>
      <c r="M4" s="689">
        <f>M6+M16</f>
        <v>3</v>
      </c>
      <c r="N4" s="689">
        <f>N6+N16</f>
        <v>1</v>
      </c>
      <c r="P4" s="333">
        <f>SUM(J4:O4)</f>
        <v>40</v>
      </c>
    </row>
    <row r="5" spans="1:18" ht="24.6">
      <c r="A5" s="710" t="s">
        <v>822</v>
      </c>
      <c r="B5" s="711"/>
      <c r="C5" s="712"/>
      <c r="D5" s="711"/>
      <c r="E5" s="711"/>
      <c r="F5" s="711"/>
      <c r="G5" s="711"/>
      <c r="H5" s="711"/>
      <c r="I5" s="711"/>
      <c r="J5" s="714">
        <f>100*J4/42</f>
        <v>16.666666666666668</v>
      </c>
      <c r="K5" s="714">
        <f>100*K4/42</f>
        <v>23.80952380952381</v>
      </c>
      <c r="L5" s="714">
        <f t="shared" ref="L5:N5" si="0">100*L4/42</f>
        <v>45.238095238095241</v>
      </c>
      <c r="M5" s="714">
        <f t="shared" si="0"/>
        <v>7.1428571428571432</v>
      </c>
      <c r="N5" s="714">
        <f t="shared" si="0"/>
        <v>2.3809523809523809</v>
      </c>
      <c r="P5" s="333" t="s">
        <v>842</v>
      </c>
      <c r="Q5" s="333" t="s">
        <v>843</v>
      </c>
      <c r="R5" s="333" t="s">
        <v>811</v>
      </c>
    </row>
    <row r="6" spans="1:18" ht="24.6">
      <c r="A6" s="338" t="s">
        <v>423</v>
      </c>
      <c r="B6" s="339"/>
      <c r="C6" s="339"/>
      <c r="D6" s="339"/>
      <c r="E6" s="339"/>
      <c r="F6" s="339"/>
      <c r="G6" s="339"/>
      <c r="H6" s="339"/>
      <c r="I6" s="339"/>
      <c r="J6" s="699">
        <f>J7+J10+J12</f>
        <v>6</v>
      </c>
      <c r="K6" s="699">
        <f>K7+K10+K12</f>
        <v>8</v>
      </c>
      <c r="L6" s="699">
        <f>L7+L10+L12</f>
        <v>16</v>
      </c>
      <c r="M6" s="699">
        <f>M7+M10+M12</f>
        <v>1</v>
      </c>
      <c r="N6" s="699">
        <f>N7+N10+N12</f>
        <v>1</v>
      </c>
      <c r="P6" s="333">
        <f>J4+K4+L4</f>
        <v>36</v>
      </c>
      <c r="Q6" s="333">
        <f>M4</f>
        <v>3</v>
      </c>
      <c r="R6" s="333">
        <f>N4</f>
        <v>1</v>
      </c>
    </row>
    <row r="7" spans="1:18" ht="24" customHeight="1">
      <c r="A7" s="69" t="s">
        <v>427</v>
      </c>
      <c r="B7" s="70"/>
      <c r="C7" s="70"/>
      <c r="D7" s="70"/>
      <c r="E7" s="70"/>
      <c r="F7" s="70"/>
      <c r="G7" s="70"/>
      <c r="H7" s="70"/>
      <c r="I7" s="70"/>
      <c r="J7" s="691">
        <f>SUM(J8:J9)</f>
        <v>5</v>
      </c>
      <c r="K7" s="691">
        <f>SUM(K8:K9)</f>
        <v>3</v>
      </c>
      <c r="L7" s="691">
        <f>SUM(L8:L9)</f>
        <v>5</v>
      </c>
      <c r="M7" s="691">
        <f>SUM(M8:M9)</f>
        <v>1</v>
      </c>
      <c r="N7" s="691">
        <f>SUM(N8:N9)</f>
        <v>1</v>
      </c>
    </row>
    <row r="8" spans="1:18" ht="24.6">
      <c r="A8" s="340"/>
      <c r="B8" s="1036" t="s">
        <v>340</v>
      </c>
      <c r="C8" s="1036"/>
      <c r="D8" s="1036"/>
      <c r="E8" s="1036"/>
      <c r="F8" s="1036"/>
      <c r="G8" s="1036"/>
      <c r="H8" s="1036"/>
      <c r="I8" s="1036"/>
      <c r="J8" s="692">
        <f>'(แบบฟอร์ม) ยุทธ 3 (2)'!T12</f>
        <v>0</v>
      </c>
      <c r="K8" s="692">
        <f>'(แบบฟอร์ม) ยุทธ 3 (2)'!U12</f>
        <v>1</v>
      </c>
      <c r="L8" s="692">
        <f>'(แบบฟอร์ม) ยุทธ 3 (2)'!V12</f>
        <v>5</v>
      </c>
      <c r="M8" s="692">
        <f>'(แบบฟอร์ม) ยุทธ 3 (2)'!W12</f>
        <v>0</v>
      </c>
      <c r="N8" s="692">
        <f>'(แบบฟอร์ม) ยุทธ 3 (2)'!X12</f>
        <v>0</v>
      </c>
    </row>
    <row r="9" spans="1:18" ht="51" customHeight="1">
      <c r="A9" s="340"/>
      <c r="B9" s="1035" t="s">
        <v>341</v>
      </c>
      <c r="C9" s="1035"/>
      <c r="D9" s="1035"/>
      <c r="E9" s="1035"/>
      <c r="F9" s="1035"/>
      <c r="G9" s="1035"/>
      <c r="H9" s="1035"/>
      <c r="I9" s="1035"/>
      <c r="J9" s="692">
        <f>'(แบบฟอร์ม) ยุทธ 3 (2)'!T24</f>
        <v>5</v>
      </c>
      <c r="K9" s="692">
        <f>'(แบบฟอร์ม) ยุทธ 3 (2)'!U24</f>
        <v>2</v>
      </c>
      <c r="L9" s="692">
        <f>'(แบบฟอร์ม) ยุทธ 3 (2)'!V24</f>
        <v>0</v>
      </c>
      <c r="M9" s="692">
        <f>'(แบบฟอร์ม) ยุทธ 3 (2)'!W24</f>
        <v>1</v>
      </c>
      <c r="N9" s="692">
        <f>'(แบบฟอร์ม) ยุทธ 3 (2)'!X24</f>
        <v>1</v>
      </c>
    </row>
    <row r="10" spans="1:18" ht="25.5" customHeight="1">
      <c r="A10" s="69" t="s">
        <v>428</v>
      </c>
      <c r="B10" s="331"/>
      <c r="C10" s="70"/>
      <c r="D10" s="70"/>
      <c r="E10" s="70"/>
      <c r="F10" s="70"/>
      <c r="G10" s="70"/>
      <c r="H10" s="70"/>
      <c r="I10" s="70"/>
      <c r="J10" s="691">
        <f>J11</f>
        <v>0</v>
      </c>
      <c r="K10" s="691">
        <f t="shared" ref="K10:N10" si="1">K11</f>
        <v>0</v>
      </c>
      <c r="L10" s="691">
        <f t="shared" si="1"/>
        <v>1</v>
      </c>
      <c r="M10" s="691">
        <f t="shared" si="1"/>
        <v>0</v>
      </c>
      <c r="N10" s="691">
        <f t="shared" si="1"/>
        <v>0</v>
      </c>
    </row>
    <row r="11" spans="1:18" ht="24.6">
      <c r="A11" s="340"/>
      <c r="B11" s="1036" t="s">
        <v>340</v>
      </c>
      <c r="C11" s="1037"/>
      <c r="D11" s="1037"/>
      <c r="E11" s="1037"/>
      <c r="F11" s="1037"/>
      <c r="G11" s="1037"/>
      <c r="H11" s="1037"/>
      <c r="I11" s="1037"/>
      <c r="J11" s="692">
        <f>'(แบบฟอร์ม) ยุทธ 3 (2)'!T37</f>
        <v>0</v>
      </c>
      <c r="K11" s="692">
        <f>'(แบบฟอร์ม) ยุทธ 3 (2)'!U37</f>
        <v>0</v>
      </c>
      <c r="L11" s="692">
        <f>'(แบบฟอร์ม) ยุทธ 3 (2)'!V37</f>
        <v>1</v>
      </c>
      <c r="M11" s="692">
        <f>'(แบบฟอร์ม) ยุทธ 3 (2)'!W37</f>
        <v>0</v>
      </c>
      <c r="N11" s="692">
        <f>'(แบบฟอร์ม) ยุทธ 3 (2)'!X37</f>
        <v>0</v>
      </c>
    </row>
    <row r="12" spans="1:18" ht="25.5" customHeight="1">
      <c r="A12" s="69" t="s">
        <v>118</v>
      </c>
      <c r="B12" s="342"/>
      <c r="C12" s="343"/>
      <c r="D12" s="343"/>
      <c r="E12" s="343"/>
      <c r="F12" s="343"/>
      <c r="G12" s="343"/>
      <c r="H12" s="343"/>
      <c r="I12" s="343"/>
      <c r="J12" s="691">
        <f>SUM(J13:J15)</f>
        <v>1</v>
      </c>
      <c r="K12" s="691">
        <f>SUM(K13:K15)</f>
        <v>5</v>
      </c>
      <c r="L12" s="691">
        <f>SUM(L13:L15)</f>
        <v>10</v>
      </c>
      <c r="M12" s="691">
        <f>SUM(M13:M15)</f>
        <v>0</v>
      </c>
      <c r="N12" s="691">
        <f>SUM(N13:N15)</f>
        <v>0</v>
      </c>
    </row>
    <row r="13" spans="1:18" ht="24.6">
      <c r="A13" s="340"/>
      <c r="B13" s="1036" t="s">
        <v>340</v>
      </c>
      <c r="C13" s="1037"/>
      <c r="D13" s="1037"/>
      <c r="E13" s="1037"/>
      <c r="F13" s="1037"/>
      <c r="G13" s="1037"/>
      <c r="H13" s="1037"/>
      <c r="I13" s="1037"/>
      <c r="J13" s="692">
        <f>'(แบบฟอร์ม) ยุทธ 3 (2)'!T53</f>
        <v>0</v>
      </c>
      <c r="K13" s="692">
        <f>'(แบบฟอร์ม) ยุทธ 3 (2)'!U53</f>
        <v>4</v>
      </c>
      <c r="L13" s="692">
        <f>'(แบบฟอร์ม) ยุทธ 3 (2)'!V53</f>
        <v>7</v>
      </c>
      <c r="M13" s="692">
        <f>'(แบบฟอร์ม) ยุทธ 3 (2)'!W53</f>
        <v>0</v>
      </c>
      <c r="N13" s="692">
        <f>'(แบบฟอร์ม) ยุทธ 3 (2)'!X53</f>
        <v>0</v>
      </c>
    </row>
    <row r="14" spans="1:18" ht="28.8" customHeight="1">
      <c r="A14" s="340"/>
      <c r="B14" s="1036" t="s">
        <v>342</v>
      </c>
      <c r="C14" s="1037"/>
      <c r="D14" s="1037"/>
      <c r="E14" s="1037"/>
      <c r="F14" s="1037"/>
      <c r="G14" s="1037"/>
      <c r="H14" s="1037"/>
      <c r="I14" s="1037"/>
      <c r="J14" s="692">
        <f>'(แบบฟอร์ม) ยุทธ 3 (2)'!T67</f>
        <v>0</v>
      </c>
      <c r="K14" s="692">
        <f>'(แบบฟอร์ม) ยุทธ 3 (2)'!U67</f>
        <v>1</v>
      </c>
      <c r="L14" s="692">
        <f>'(แบบฟอร์ม) ยุทธ 3 (2)'!V67</f>
        <v>0</v>
      </c>
      <c r="M14" s="692">
        <f>'(แบบฟอร์ม) ยุทธ 3 (2)'!W67</f>
        <v>0</v>
      </c>
      <c r="N14" s="692">
        <f>'(แบบฟอร์ม) ยุทธ 3 (2)'!X67</f>
        <v>0</v>
      </c>
    </row>
    <row r="15" spans="1:18" ht="46.8" customHeight="1">
      <c r="A15" s="340"/>
      <c r="B15" s="1035" t="s">
        <v>343</v>
      </c>
      <c r="C15" s="1038"/>
      <c r="D15" s="1038"/>
      <c r="E15" s="1038"/>
      <c r="F15" s="1038"/>
      <c r="G15" s="1038"/>
      <c r="H15" s="1038"/>
      <c r="I15" s="1038"/>
      <c r="J15" s="692">
        <f>'(แบบฟอร์ม) ยุทธ 3 (2)'!T70</f>
        <v>1</v>
      </c>
      <c r="K15" s="692">
        <f>'(แบบฟอร์ม) ยุทธ 3 (2)'!U70</f>
        <v>0</v>
      </c>
      <c r="L15" s="692">
        <f>'(แบบฟอร์ม) ยุทธ 3 (2)'!V70</f>
        <v>3</v>
      </c>
      <c r="M15" s="692">
        <f>'(แบบฟอร์ม) ยุทธ 3 (2)'!W70</f>
        <v>0</v>
      </c>
      <c r="N15" s="692">
        <f>'(แบบฟอร์ม) ยุทธ 3 (2)'!X70</f>
        <v>0</v>
      </c>
    </row>
    <row r="16" spans="1:18" ht="24.6">
      <c r="A16" s="344" t="s">
        <v>424</v>
      </c>
      <c r="B16" s="345"/>
      <c r="C16" s="345"/>
      <c r="D16" s="345"/>
      <c r="E16" s="345"/>
      <c r="F16" s="345"/>
      <c r="G16" s="345"/>
      <c r="H16" s="345"/>
      <c r="I16" s="345"/>
      <c r="J16" s="693">
        <f>J17</f>
        <v>1</v>
      </c>
      <c r="K16" s="693">
        <f t="shared" ref="K16:N16" si="2">K17</f>
        <v>2</v>
      </c>
      <c r="L16" s="693">
        <f t="shared" si="2"/>
        <v>3</v>
      </c>
      <c r="M16" s="693">
        <f t="shared" si="2"/>
        <v>2</v>
      </c>
      <c r="N16" s="693">
        <f t="shared" si="2"/>
        <v>0</v>
      </c>
    </row>
    <row r="17" spans="1:18" ht="51.6" customHeight="1">
      <c r="A17" s="346"/>
      <c r="B17" s="1039" t="s">
        <v>341</v>
      </c>
      <c r="C17" s="1040"/>
      <c r="D17" s="1040"/>
      <c r="E17" s="1040"/>
      <c r="F17" s="1040"/>
      <c r="G17" s="1040"/>
      <c r="H17" s="1040"/>
      <c r="I17" s="1041"/>
      <c r="J17" s="694">
        <f>'(แบบฟอร์ม) ยุทธ 3 (2)'!T77</f>
        <v>1</v>
      </c>
      <c r="K17" s="694">
        <f>'(แบบฟอร์ม) ยุทธ 3 (2)'!U77</f>
        <v>2</v>
      </c>
      <c r="L17" s="694">
        <f>'(แบบฟอร์ม) ยุทธ 3 (2)'!V77</f>
        <v>3</v>
      </c>
      <c r="M17" s="694">
        <f>'(แบบฟอร์ม) ยุทธ 3 (2)'!W77</f>
        <v>2</v>
      </c>
      <c r="N17" s="694">
        <f>'(แบบฟอร์ม) ยุทธ 3 (2)'!X77</f>
        <v>0</v>
      </c>
    </row>
    <row r="18" spans="1:18" ht="24.6">
      <c r="A18" s="348" t="s">
        <v>855</v>
      </c>
      <c r="B18" s="813"/>
      <c r="C18" s="814" t="s">
        <v>85</v>
      </c>
      <c r="E18" s="813"/>
      <c r="F18" s="813"/>
      <c r="G18" s="813"/>
      <c r="H18" s="813"/>
      <c r="I18" s="813"/>
      <c r="J18" s="715">
        <f>J20+J22+J28+J33+J40+J43+J47+J50</f>
        <v>38</v>
      </c>
      <c r="K18" s="695">
        <f>K20+K22+K28+K33+K40+K43+K47+K50</f>
        <v>126</v>
      </c>
      <c r="L18" s="695">
        <f>L20+L22+L28+L33+L40+L43+L47+L50</f>
        <v>58</v>
      </c>
      <c r="M18" s="695">
        <f>M20+M22+M28+M33+M40+M43+M47+M50</f>
        <v>17</v>
      </c>
      <c r="N18" s="695">
        <f>N20+N22+N28+N33+N40+N43+N47+N50</f>
        <v>3</v>
      </c>
      <c r="P18" s="333">
        <f>SUM(J18:O18)</f>
        <v>242</v>
      </c>
    </row>
    <row r="19" spans="1:18" ht="24.6">
      <c r="A19" s="710" t="s">
        <v>821</v>
      </c>
      <c r="B19" s="711"/>
      <c r="C19" s="713"/>
      <c r="D19" s="711"/>
      <c r="E19" s="711"/>
      <c r="F19" s="711"/>
      <c r="G19" s="711"/>
      <c r="H19" s="711"/>
      <c r="I19" s="711"/>
      <c r="J19" s="716">
        <f>100*J18/244</f>
        <v>15.573770491803279</v>
      </c>
      <c r="K19" s="716">
        <f t="shared" ref="K19:N19" si="3">100*K18/244</f>
        <v>51.639344262295083</v>
      </c>
      <c r="L19" s="716">
        <f t="shared" si="3"/>
        <v>23.770491803278688</v>
      </c>
      <c r="M19" s="716">
        <f t="shared" si="3"/>
        <v>6.9672131147540988</v>
      </c>
      <c r="N19" s="716">
        <f t="shared" si="3"/>
        <v>1.2295081967213115</v>
      </c>
    </row>
    <row r="20" spans="1:18" ht="24.6">
      <c r="A20" s="338" t="s">
        <v>415</v>
      </c>
      <c r="B20" s="339"/>
      <c r="C20" s="339"/>
      <c r="D20" s="339"/>
      <c r="E20" s="339"/>
      <c r="F20" s="339"/>
      <c r="G20" s="339"/>
      <c r="H20" s="339"/>
      <c r="I20" s="339"/>
      <c r="J20" s="690">
        <f>J21</f>
        <v>5</v>
      </c>
      <c r="K20" s="690">
        <f t="shared" ref="K20:N20" si="4">K21</f>
        <v>8</v>
      </c>
      <c r="L20" s="690">
        <f t="shared" si="4"/>
        <v>18</v>
      </c>
      <c r="M20" s="690">
        <f t="shared" si="4"/>
        <v>2</v>
      </c>
      <c r="N20" s="690">
        <f t="shared" si="4"/>
        <v>0</v>
      </c>
      <c r="P20" s="333" t="s">
        <v>842</v>
      </c>
      <c r="Q20" s="333" t="s">
        <v>843</v>
      </c>
      <c r="R20" s="333" t="s">
        <v>811</v>
      </c>
    </row>
    <row r="21" spans="1:18" ht="49.8" customHeight="1">
      <c r="A21" s="340"/>
      <c r="B21" s="1042" t="s">
        <v>343</v>
      </c>
      <c r="C21" s="1042"/>
      <c r="D21" s="1042"/>
      <c r="E21" s="1042"/>
      <c r="F21" s="1042"/>
      <c r="G21" s="1042"/>
      <c r="H21" s="1042"/>
      <c r="I21" s="1042"/>
      <c r="J21" s="692">
        <f>'(แบบฟอร์ม) ยุทธ 4 (2)'!U12</f>
        <v>5</v>
      </c>
      <c r="K21" s="692">
        <f>'(แบบฟอร์ม) ยุทธ 4 (2)'!V12</f>
        <v>8</v>
      </c>
      <c r="L21" s="692">
        <f>'(แบบฟอร์ม) ยุทธ 4 (2)'!W12</f>
        <v>18</v>
      </c>
      <c r="M21" s="692">
        <f>'(แบบฟอร์ม) ยุทธ 4 (2)'!X12</f>
        <v>2</v>
      </c>
      <c r="N21" s="692">
        <f>'(แบบฟอร์ม) ยุทธ 4 (2)'!Y12</f>
        <v>0</v>
      </c>
      <c r="P21" s="333">
        <f>J18+K18+L18</f>
        <v>222</v>
      </c>
      <c r="Q21" s="333">
        <f>M18</f>
        <v>17</v>
      </c>
      <c r="R21" s="333">
        <f>N18</f>
        <v>3</v>
      </c>
    </row>
    <row r="22" spans="1:18" ht="24.6">
      <c r="A22" s="344" t="s">
        <v>416</v>
      </c>
      <c r="B22" s="345"/>
      <c r="C22" s="345"/>
      <c r="D22" s="345"/>
      <c r="E22" s="345"/>
      <c r="F22" s="345"/>
      <c r="G22" s="345"/>
      <c r="H22" s="345"/>
      <c r="I22" s="345"/>
      <c r="J22" s="693">
        <f>SUM(J23:J27)</f>
        <v>9</v>
      </c>
      <c r="K22" s="693">
        <f t="shared" ref="K22:N22" si="5">SUM(K23:K27)</f>
        <v>12</v>
      </c>
      <c r="L22" s="693">
        <f t="shared" si="5"/>
        <v>7</v>
      </c>
      <c r="M22" s="693">
        <f t="shared" si="5"/>
        <v>2</v>
      </c>
      <c r="N22" s="693">
        <f t="shared" si="5"/>
        <v>0</v>
      </c>
    </row>
    <row r="23" spans="1:18" ht="24.6">
      <c r="A23" s="340"/>
      <c r="B23" s="341" t="s">
        <v>339</v>
      </c>
      <c r="C23" s="341"/>
      <c r="D23" s="341"/>
      <c r="E23" s="341"/>
      <c r="F23" s="341"/>
      <c r="G23" s="341"/>
      <c r="H23" s="341"/>
      <c r="I23" s="341"/>
      <c r="J23" s="692">
        <f>'(แบบฟอร์ม) ยุทธ 4 (2)'!U48</f>
        <v>5</v>
      </c>
      <c r="K23" s="692">
        <f>'(แบบฟอร์ม) ยุทธ 4 (2)'!V48</f>
        <v>3</v>
      </c>
      <c r="L23" s="692">
        <f>'(แบบฟอร์ม) ยุทธ 4 (2)'!W48</f>
        <v>1</v>
      </c>
      <c r="M23" s="692">
        <f>'(แบบฟอร์ม) ยุทธ 4 (2)'!X48</f>
        <v>0</v>
      </c>
      <c r="N23" s="692">
        <f>'(แบบฟอร์ม) ยุทธ 4 (2)'!Y48</f>
        <v>0</v>
      </c>
    </row>
    <row r="24" spans="1:18" ht="24.6">
      <c r="A24" s="340"/>
      <c r="B24" s="341" t="s">
        <v>344</v>
      </c>
      <c r="C24" s="341"/>
      <c r="D24" s="341"/>
      <c r="E24" s="341"/>
      <c r="F24" s="341"/>
      <c r="G24" s="341"/>
      <c r="H24" s="341"/>
      <c r="I24" s="341"/>
      <c r="J24" s="692">
        <f>'(แบบฟอร์ม) ยุทธ 4 (2)'!U59</f>
        <v>0</v>
      </c>
      <c r="K24" s="692">
        <f>'(แบบฟอร์ม) ยุทธ 4 (2)'!V59</f>
        <v>1</v>
      </c>
      <c r="L24" s="692">
        <f>'(แบบฟอร์ม) ยุทธ 4 (2)'!W59</f>
        <v>0</v>
      </c>
      <c r="M24" s="692">
        <f>'(แบบฟอร์ม) ยุทธ 4 (2)'!X59</f>
        <v>2</v>
      </c>
      <c r="N24" s="692">
        <f>'(แบบฟอร์ม) ยุทธ 4 (2)'!Y59</f>
        <v>0</v>
      </c>
    </row>
    <row r="25" spans="1:18" ht="24.6">
      <c r="A25" s="340"/>
      <c r="B25" s="341" t="s">
        <v>342</v>
      </c>
      <c r="C25" s="341"/>
      <c r="D25" s="341"/>
      <c r="E25" s="341"/>
      <c r="F25" s="341"/>
      <c r="G25" s="341"/>
      <c r="H25" s="341"/>
      <c r="I25" s="341"/>
      <c r="J25" s="692">
        <f>'(แบบฟอร์ม) ยุทธ 4 (2)'!U63</f>
        <v>0</v>
      </c>
      <c r="K25" s="692">
        <f>'(แบบฟอร์ม) ยุทธ 4 (2)'!V63</f>
        <v>1</v>
      </c>
      <c r="L25" s="692">
        <f>'(แบบฟอร์ม) ยุทธ 4 (2)'!W63</f>
        <v>0</v>
      </c>
      <c r="M25" s="692">
        <f>'(แบบฟอร์ม) ยุทธ 4 (2)'!X63</f>
        <v>0</v>
      </c>
      <c r="N25" s="692">
        <f>'(แบบฟอร์ม) ยุทธ 4 (2)'!Y63</f>
        <v>0</v>
      </c>
    </row>
    <row r="26" spans="1:18" ht="24.6">
      <c r="A26" s="340"/>
      <c r="B26" s="341" t="s">
        <v>345</v>
      </c>
      <c r="C26" s="341"/>
      <c r="D26" s="341"/>
      <c r="E26" s="341"/>
      <c r="F26" s="341"/>
      <c r="G26" s="341"/>
      <c r="H26" s="341"/>
      <c r="I26" s="341"/>
      <c r="J26" s="692">
        <f>'(แบบฟอร์ม) ยุทธ 4 (2)'!U65</f>
        <v>1</v>
      </c>
      <c r="K26" s="692">
        <f>'(แบบฟอร์ม) ยุทธ 4 (2)'!V65</f>
        <v>3</v>
      </c>
      <c r="L26" s="692">
        <f>'(แบบฟอร์ม) ยุทธ 4 (2)'!W65</f>
        <v>2</v>
      </c>
      <c r="M26" s="692">
        <f>'(แบบฟอร์ม) ยุทธ 4 (2)'!X65</f>
        <v>0</v>
      </c>
      <c r="N26" s="692">
        <f>'(แบบฟอร์ม) ยุทธ 4 (2)'!Y65</f>
        <v>0</v>
      </c>
    </row>
    <row r="27" spans="1:18" ht="24.6">
      <c r="A27" s="340"/>
      <c r="B27" s="341" t="s">
        <v>346</v>
      </c>
      <c r="C27" s="341"/>
      <c r="D27" s="341"/>
      <c r="E27" s="341"/>
      <c r="F27" s="341"/>
      <c r="G27" s="341"/>
      <c r="H27" s="341"/>
      <c r="I27" s="341"/>
      <c r="J27" s="692">
        <f>'(แบบฟอร์ม) ยุทธ 4 (2)'!U72</f>
        <v>3</v>
      </c>
      <c r="K27" s="692">
        <f>'(แบบฟอร์ม) ยุทธ 4 (2)'!V72</f>
        <v>4</v>
      </c>
      <c r="L27" s="692">
        <f>'(แบบฟอร์ม) ยุทธ 4 (2)'!W72</f>
        <v>4</v>
      </c>
      <c r="M27" s="692">
        <f>'(แบบฟอร์ม) ยุทธ 4 (2)'!X72</f>
        <v>0</v>
      </c>
      <c r="N27" s="692">
        <f>'(แบบฟอร์ม) ยุทธ 4 (2)'!Y72</f>
        <v>0</v>
      </c>
    </row>
    <row r="28" spans="1:18" ht="24.6">
      <c r="A28" s="344" t="s">
        <v>417</v>
      </c>
      <c r="B28" s="345"/>
      <c r="C28" s="345"/>
      <c r="D28" s="345"/>
      <c r="E28" s="345"/>
      <c r="F28" s="345"/>
      <c r="G28" s="345"/>
      <c r="H28" s="345"/>
      <c r="I28" s="345"/>
      <c r="J28" s="693">
        <f>SUM(J29:J32)</f>
        <v>5</v>
      </c>
      <c r="K28" s="693">
        <f t="shared" ref="K28:N28" si="6">SUM(K29:K32)</f>
        <v>34</v>
      </c>
      <c r="L28" s="693">
        <f t="shared" si="6"/>
        <v>11</v>
      </c>
      <c r="M28" s="693">
        <f t="shared" si="6"/>
        <v>12</v>
      </c>
      <c r="N28" s="693">
        <f t="shared" si="6"/>
        <v>1</v>
      </c>
      <c r="P28" s="333">
        <f>SUM(J28:O28)</f>
        <v>63</v>
      </c>
    </row>
    <row r="29" spans="1:18" ht="25.2" customHeight="1">
      <c r="A29" s="340"/>
      <c r="B29" s="341" t="s">
        <v>339</v>
      </c>
      <c r="C29" s="341"/>
      <c r="D29" s="341"/>
      <c r="E29" s="341"/>
      <c r="F29" s="341"/>
      <c r="G29" s="341"/>
      <c r="H29" s="341"/>
      <c r="I29" s="341"/>
      <c r="J29" s="692">
        <f>'(แบบฟอร์ม) ยุทธ 4 (2)'!U84</f>
        <v>3</v>
      </c>
      <c r="K29" s="692">
        <f>'(แบบฟอร์ม) ยุทธ 4 (2)'!V84</f>
        <v>28</v>
      </c>
      <c r="L29" s="692">
        <f>'(แบบฟอร์ม) ยุทธ 4 (2)'!W84</f>
        <v>6</v>
      </c>
      <c r="M29" s="692">
        <f>'(แบบฟอร์ม) ยุทธ 4 (2)'!X84</f>
        <v>4</v>
      </c>
      <c r="N29" s="692">
        <f>'(แบบฟอร์ม) ยุทธ 4 (2)'!Y84</f>
        <v>1</v>
      </c>
    </row>
    <row r="30" spans="1:18" ht="25.8" customHeight="1">
      <c r="A30" s="340"/>
      <c r="B30" s="341" t="s">
        <v>340</v>
      </c>
      <c r="C30" s="341"/>
      <c r="D30" s="341"/>
      <c r="E30" s="341"/>
      <c r="F30" s="341"/>
      <c r="G30" s="341"/>
      <c r="H30" s="341"/>
      <c r="I30" s="341"/>
      <c r="J30" s="692">
        <f>'(แบบฟอร์ม) ยุทธ 4 (2)'!U132</f>
        <v>0</v>
      </c>
      <c r="K30" s="692">
        <f>'(แบบฟอร์ม) ยุทธ 4 (2)'!V132</f>
        <v>2</v>
      </c>
      <c r="L30" s="692">
        <f>'(แบบฟอร์ม) ยุทธ 4 (2)'!W132</f>
        <v>1</v>
      </c>
      <c r="M30" s="692">
        <f>'(แบบฟอร์ม) ยุทธ 4 (2)'!X132</f>
        <v>1</v>
      </c>
      <c r="N30" s="692">
        <f>'(แบบฟอร์ม) ยุทธ 4 (2)'!Y132</f>
        <v>0</v>
      </c>
    </row>
    <row r="31" spans="1:18" ht="41.4" customHeight="1">
      <c r="A31" s="340"/>
      <c r="B31" s="1042" t="s">
        <v>341</v>
      </c>
      <c r="C31" s="1042"/>
      <c r="D31" s="1042"/>
      <c r="E31" s="1042"/>
      <c r="F31" s="1042"/>
      <c r="G31" s="1042"/>
      <c r="H31" s="1042"/>
      <c r="I31" s="1042"/>
      <c r="J31" s="692">
        <f>'(แบบฟอร์ม) ยุทธ 4 (2)'!U139</f>
        <v>1</v>
      </c>
      <c r="K31" s="692">
        <f>'(แบบฟอร์ม) ยุทธ 4 (2)'!V139</f>
        <v>3</v>
      </c>
      <c r="L31" s="692">
        <f>'(แบบฟอร์ม) ยุทธ 4 (2)'!W139</f>
        <v>2</v>
      </c>
      <c r="M31" s="692">
        <f>'(แบบฟอร์ม) ยุทธ 4 (2)'!X139</f>
        <v>5</v>
      </c>
      <c r="N31" s="692">
        <f>'(แบบฟอร์ม) ยุทธ 4 (2)'!Y139</f>
        <v>0</v>
      </c>
    </row>
    <row r="32" spans="1:18" ht="26.4" customHeight="1">
      <c r="A32" s="340"/>
      <c r="B32" s="341" t="s">
        <v>344</v>
      </c>
      <c r="C32" s="341"/>
      <c r="D32" s="341"/>
      <c r="E32" s="341"/>
      <c r="F32" s="341"/>
      <c r="G32" s="341"/>
      <c r="H32" s="341"/>
      <c r="I32" s="341"/>
      <c r="J32" s="692">
        <f>'(แบบฟอร์ม) ยุทธ 4 (2)'!U151</f>
        <v>1</v>
      </c>
      <c r="K32" s="692">
        <f>'(แบบฟอร์ม) ยุทธ 4 (2)'!V151</f>
        <v>1</v>
      </c>
      <c r="L32" s="692">
        <f>'(แบบฟอร์ม) ยุทธ 4 (2)'!W151</f>
        <v>2</v>
      </c>
      <c r="M32" s="692">
        <f>'(แบบฟอร์ม) ยุทธ 4 (2)'!X151</f>
        <v>2</v>
      </c>
      <c r="N32" s="692">
        <f>'(แบบฟอร์ม) ยุทธ 4 (2)'!Y151</f>
        <v>0</v>
      </c>
    </row>
    <row r="33" spans="1:16" ht="24.6">
      <c r="A33" s="344" t="s">
        <v>418</v>
      </c>
      <c r="B33" s="345"/>
      <c r="C33" s="345"/>
      <c r="D33" s="345"/>
      <c r="E33" s="345"/>
      <c r="F33" s="345"/>
      <c r="G33" s="345"/>
      <c r="H33" s="345"/>
      <c r="I33" s="345"/>
      <c r="J33" s="693">
        <f>J34+J36+J37+J38+J39</f>
        <v>16</v>
      </c>
      <c r="K33" s="693">
        <f>K34+K36+K37+K38+K39</f>
        <v>47</v>
      </c>
      <c r="L33" s="693">
        <f>L34+L36+L37+L38+L39</f>
        <v>14</v>
      </c>
      <c r="M33" s="693">
        <f>M34+M36+M37+M38+M39</f>
        <v>1</v>
      </c>
      <c r="N33" s="693">
        <f>N34+N36+N37+N38+N39</f>
        <v>1</v>
      </c>
      <c r="P33" s="333">
        <f>SUM(J33:O33)</f>
        <v>79</v>
      </c>
    </row>
    <row r="34" spans="1:16" ht="51" customHeight="1">
      <c r="A34" s="346"/>
      <c r="B34" s="1039" t="s">
        <v>343</v>
      </c>
      <c r="C34" s="1039"/>
      <c r="D34" s="1039"/>
      <c r="E34" s="1039"/>
      <c r="F34" s="1039"/>
      <c r="G34" s="1039"/>
      <c r="H34" s="1039"/>
      <c r="I34" s="1039"/>
      <c r="J34" s="694">
        <f>'(แบบฟอร์ม) ยุทธ 4 (2)'!U159</f>
        <v>8</v>
      </c>
      <c r="K34" s="694">
        <f>'(แบบฟอร์ม) ยุทธ 4 (2)'!V159</f>
        <v>22</v>
      </c>
      <c r="L34" s="694">
        <f>'(แบบฟอร์ม) ยุทธ 4 (2)'!W159</f>
        <v>8</v>
      </c>
      <c r="M34" s="694">
        <f>'(แบบฟอร์ม) ยุทธ 4 (2)'!X159</f>
        <v>1</v>
      </c>
      <c r="N34" s="694">
        <f>'(แบบฟอร์ม) ยุทธ 4 (2)'!Y159</f>
        <v>0</v>
      </c>
      <c r="P34" s="333">
        <f>SUM(J34:O34)</f>
        <v>39</v>
      </c>
    </row>
    <row r="35" spans="1:16" ht="26.4" customHeight="1">
      <c r="A35" s="348" t="s">
        <v>83</v>
      </c>
      <c r="B35" s="813"/>
      <c r="C35" s="814" t="s">
        <v>829</v>
      </c>
      <c r="D35" s="860"/>
      <c r="E35" s="813"/>
      <c r="F35" s="813"/>
      <c r="G35" s="813"/>
      <c r="H35" s="813"/>
      <c r="I35" s="813"/>
      <c r="J35" s="715"/>
      <c r="K35" s="695"/>
      <c r="L35" s="695"/>
      <c r="M35" s="695"/>
      <c r="N35" s="695"/>
    </row>
    <row r="36" spans="1:16" ht="27" customHeight="1">
      <c r="A36" s="351"/>
      <c r="B36" s="352" t="s">
        <v>339</v>
      </c>
      <c r="C36" s="352"/>
      <c r="D36" s="352"/>
      <c r="E36" s="352"/>
      <c r="F36" s="352"/>
      <c r="G36" s="352"/>
      <c r="H36" s="352"/>
      <c r="I36" s="352"/>
      <c r="J36" s="697">
        <f>'(แบบฟอร์ม) ยุทธ 4 (2)'!U207</f>
        <v>4</v>
      </c>
      <c r="K36" s="697">
        <f>'(แบบฟอร์ม) ยุทธ 4 (2)'!V207</f>
        <v>11</v>
      </c>
      <c r="L36" s="697">
        <f>'(แบบฟอร์ม) ยุทธ 4 (2)'!W207</f>
        <v>3</v>
      </c>
      <c r="M36" s="697">
        <f>'(แบบฟอร์ม) ยุทธ 4 (2)'!X207</f>
        <v>0</v>
      </c>
      <c r="N36" s="697">
        <f>'(แบบฟอร์ม) ยุทธ 4 (2)'!Y207</f>
        <v>0</v>
      </c>
      <c r="P36" s="333">
        <f>SUM(J36:O36)</f>
        <v>18</v>
      </c>
    </row>
    <row r="37" spans="1:16" ht="47.4" customHeight="1">
      <c r="A37" s="340"/>
      <c r="B37" s="1042" t="s">
        <v>347</v>
      </c>
      <c r="C37" s="1042"/>
      <c r="D37" s="1042"/>
      <c r="E37" s="1042"/>
      <c r="F37" s="1042"/>
      <c r="G37" s="1042"/>
      <c r="H37" s="1042"/>
      <c r="I37" s="1042"/>
      <c r="J37" s="692">
        <f>'(แบบฟอร์ม) ยุทธ 4 (2)'!U230</f>
        <v>3</v>
      </c>
      <c r="K37" s="692">
        <f>'(แบบฟอร์ม) ยุทธ 4 (2)'!V230</f>
        <v>3</v>
      </c>
      <c r="L37" s="692">
        <f>'(แบบฟอร์ม) ยุทธ 4 (2)'!W230</f>
        <v>3</v>
      </c>
      <c r="M37" s="692">
        <f>'(แบบฟอร์ม) ยุทธ 4 (2)'!X230</f>
        <v>0</v>
      </c>
      <c r="N37" s="692">
        <f>'(แบบฟอร์ม) ยุทธ 4 (2)'!Y230</f>
        <v>1</v>
      </c>
      <c r="O37" s="341"/>
      <c r="P37" s="333">
        <f t="shared" ref="P37:P51" si="7">SUM(J37:O37)</f>
        <v>10</v>
      </c>
    </row>
    <row r="38" spans="1:16" ht="22.8" customHeight="1">
      <c r="A38" s="340"/>
      <c r="B38" s="341" t="s">
        <v>344</v>
      </c>
      <c r="C38" s="341"/>
      <c r="D38" s="341"/>
      <c r="E38" s="341"/>
      <c r="F38" s="341"/>
      <c r="G38" s="341"/>
      <c r="H38" s="341"/>
      <c r="I38" s="341"/>
      <c r="J38" s="692">
        <f>'(แบบฟอร์ม) ยุทธ 4 (2)'!U243</f>
        <v>1</v>
      </c>
      <c r="K38" s="692">
        <f>'(แบบฟอร์ม) ยุทธ 4 (2)'!V243</f>
        <v>6</v>
      </c>
      <c r="L38" s="692">
        <f>'(แบบฟอร์ม) ยุทธ 4 (2)'!W243</f>
        <v>0</v>
      </c>
      <c r="M38" s="692">
        <f>'(แบบฟอร์ม) ยุทธ 4 (2)'!X243</f>
        <v>0</v>
      </c>
      <c r="N38" s="692">
        <f>'(แบบฟอร์ม) ยุทธ 4 (2)'!Y243</f>
        <v>0</v>
      </c>
      <c r="P38" s="333">
        <f t="shared" si="7"/>
        <v>7</v>
      </c>
    </row>
    <row r="39" spans="1:16" ht="22.8" customHeight="1">
      <c r="A39" s="349"/>
      <c r="B39" s="341" t="s">
        <v>342</v>
      </c>
      <c r="C39" s="350"/>
      <c r="D39" s="350"/>
      <c r="E39" s="350"/>
      <c r="F39" s="350"/>
      <c r="G39" s="350"/>
      <c r="H39" s="350"/>
      <c r="I39" s="350"/>
      <c r="J39" s="696">
        <f>'(แบบฟอร์ม) ยุทธ 4 (2)'!U253</f>
        <v>0</v>
      </c>
      <c r="K39" s="696">
        <f>'(แบบฟอร์ม) ยุทธ 4 (2)'!V253</f>
        <v>5</v>
      </c>
      <c r="L39" s="696">
        <f>'(แบบฟอร์ม) ยุทธ 4 (2)'!W253</f>
        <v>0</v>
      </c>
      <c r="M39" s="696">
        <f>'(แบบฟอร์ม) ยุทธ 4 (2)'!X253</f>
        <v>0</v>
      </c>
      <c r="N39" s="696">
        <f>'(แบบฟอร์ม) ยุทธ 4 (2)'!Y253</f>
        <v>0</v>
      </c>
      <c r="P39" s="333">
        <f t="shared" si="7"/>
        <v>5</v>
      </c>
    </row>
    <row r="40" spans="1:16" ht="24.6" customHeight="1">
      <c r="A40" s="338" t="s">
        <v>419</v>
      </c>
      <c r="B40" s="339"/>
      <c r="C40" s="339"/>
      <c r="D40" s="339"/>
      <c r="E40" s="339"/>
      <c r="F40" s="339"/>
      <c r="G40" s="339"/>
      <c r="H40" s="339"/>
      <c r="I40" s="339"/>
      <c r="J40" s="690">
        <f>SUM(J41:J42)</f>
        <v>1</v>
      </c>
      <c r="K40" s="690">
        <f t="shared" ref="K40:N40" si="8">SUM(K41:K42)</f>
        <v>2</v>
      </c>
      <c r="L40" s="690">
        <f t="shared" si="8"/>
        <v>3</v>
      </c>
      <c r="M40" s="690">
        <f t="shared" si="8"/>
        <v>0</v>
      </c>
      <c r="N40" s="690">
        <f t="shared" si="8"/>
        <v>0</v>
      </c>
      <c r="P40" s="333">
        <f t="shared" si="7"/>
        <v>6</v>
      </c>
    </row>
    <row r="41" spans="1:16" ht="49.8" customHeight="1">
      <c r="A41" s="340"/>
      <c r="B41" s="1042" t="s">
        <v>343</v>
      </c>
      <c r="C41" s="1042"/>
      <c r="D41" s="1042"/>
      <c r="E41" s="1042"/>
      <c r="F41" s="1042"/>
      <c r="G41" s="1042"/>
      <c r="H41" s="1042"/>
      <c r="I41" s="1042"/>
      <c r="J41" s="692">
        <f>'(แบบฟอร์ม) ยุทธ 4 (2)'!U260</f>
        <v>1</v>
      </c>
      <c r="K41" s="692">
        <f>'(แบบฟอร์ม) ยุทธ 4 (2)'!V260</f>
        <v>1</v>
      </c>
      <c r="L41" s="692">
        <f>'(แบบฟอร์ม) ยุทธ 4 (2)'!W260</f>
        <v>2</v>
      </c>
      <c r="M41" s="692">
        <f>'(แบบฟอร์ม) ยุทธ 4 (2)'!X260</f>
        <v>0</v>
      </c>
      <c r="N41" s="692">
        <f>'(แบบฟอร์ม) ยุทธ 4 (2)'!Y260</f>
        <v>0</v>
      </c>
      <c r="P41" s="333">
        <f t="shared" si="7"/>
        <v>4</v>
      </c>
    </row>
    <row r="42" spans="1:16" ht="24.6">
      <c r="A42" s="351"/>
      <c r="B42" s="341" t="s">
        <v>342</v>
      </c>
      <c r="C42" s="352"/>
      <c r="D42" s="352"/>
      <c r="E42" s="352"/>
      <c r="F42" s="352"/>
      <c r="G42" s="352"/>
      <c r="H42" s="352"/>
      <c r="I42" s="352"/>
      <c r="J42" s="697">
        <f>'(แบบฟอร์ม) ยุทธ 4 (2)'!U268</f>
        <v>0</v>
      </c>
      <c r="K42" s="697">
        <f>'(แบบฟอร์ม) ยุทธ 4 (2)'!V268</f>
        <v>1</v>
      </c>
      <c r="L42" s="697">
        <f>'(แบบฟอร์ม) ยุทธ 4 (2)'!W268</f>
        <v>1</v>
      </c>
      <c r="M42" s="697">
        <f>'(แบบฟอร์ม) ยุทธ 4 (2)'!X268</f>
        <v>0</v>
      </c>
      <c r="N42" s="697">
        <f>'(แบบฟอร์ม) ยุทธ 4 (2)'!Y268</f>
        <v>0</v>
      </c>
      <c r="P42" s="333">
        <f t="shared" si="7"/>
        <v>2</v>
      </c>
    </row>
    <row r="43" spans="1:16" ht="24.6">
      <c r="A43" s="344" t="s">
        <v>420</v>
      </c>
      <c r="B43" s="339"/>
      <c r="C43" s="345"/>
      <c r="D43" s="345"/>
      <c r="E43" s="345"/>
      <c r="F43" s="345"/>
      <c r="G43" s="345"/>
      <c r="H43" s="345"/>
      <c r="I43" s="345"/>
      <c r="J43" s="693">
        <f>SUM(J44:J46)</f>
        <v>0</v>
      </c>
      <c r="K43" s="693">
        <f t="shared" ref="K43:N43" si="9">SUM(K44:K46)</f>
        <v>5</v>
      </c>
      <c r="L43" s="693">
        <f t="shared" si="9"/>
        <v>1</v>
      </c>
      <c r="M43" s="693">
        <f t="shared" si="9"/>
        <v>0</v>
      </c>
      <c r="N43" s="693">
        <f t="shared" si="9"/>
        <v>1</v>
      </c>
      <c r="P43" s="333">
        <f t="shared" si="7"/>
        <v>7</v>
      </c>
    </row>
    <row r="44" spans="1:16" ht="24.6">
      <c r="A44" s="340"/>
      <c r="B44" s="155" t="s">
        <v>340</v>
      </c>
      <c r="C44" s="341"/>
      <c r="D44" s="341"/>
      <c r="E44" s="341"/>
      <c r="F44" s="341"/>
      <c r="G44" s="341"/>
      <c r="H44" s="341"/>
      <c r="I44" s="341"/>
      <c r="J44" s="692">
        <f>'(แบบฟอร์ม) ยุทธ 4 (2)'!U273</f>
        <v>0</v>
      </c>
      <c r="K44" s="692">
        <f>'(แบบฟอร์ม) ยุทธ 4 (2)'!V273</f>
        <v>1</v>
      </c>
      <c r="L44" s="692">
        <f>'(แบบฟอร์ม) ยุทธ 4 (2)'!W273</f>
        <v>0</v>
      </c>
      <c r="M44" s="692">
        <f>'(แบบฟอร์ม) ยุทธ 4 (2)'!X273</f>
        <v>0</v>
      </c>
      <c r="N44" s="692">
        <f>'(แบบฟอร์ม) ยุทธ 4 (2)'!Y273</f>
        <v>0</v>
      </c>
      <c r="P44" s="333">
        <f t="shared" si="7"/>
        <v>1</v>
      </c>
    </row>
    <row r="45" spans="1:16" ht="24.6">
      <c r="A45" s="340"/>
      <c r="B45" s="341" t="s">
        <v>344</v>
      </c>
      <c r="C45" s="341"/>
      <c r="D45" s="341"/>
      <c r="E45" s="341"/>
      <c r="F45" s="341"/>
      <c r="G45" s="341"/>
      <c r="H45" s="341"/>
      <c r="I45" s="341"/>
      <c r="J45" s="692">
        <f>'(แบบฟอร์ม) ยุทธ 4 (2)'!U275</f>
        <v>0</v>
      </c>
      <c r="K45" s="692">
        <f>'(แบบฟอร์ม) ยุทธ 4 (2)'!V275</f>
        <v>0</v>
      </c>
      <c r="L45" s="692">
        <f>'(แบบฟอร์ม) ยุทธ 4 (2)'!W275</f>
        <v>1</v>
      </c>
      <c r="M45" s="692">
        <f>'(แบบฟอร์ม) ยุทธ 4 (2)'!X275</f>
        <v>0</v>
      </c>
      <c r="N45" s="692">
        <f>'(แบบฟอร์ม) ยุทธ 4 (2)'!Y275</f>
        <v>1</v>
      </c>
      <c r="P45" s="333">
        <f t="shared" si="7"/>
        <v>2</v>
      </c>
    </row>
    <row r="46" spans="1:16" ht="24.6">
      <c r="A46" s="340"/>
      <c r="B46" s="341" t="s">
        <v>342</v>
      </c>
      <c r="C46" s="341"/>
      <c r="D46" s="341"/>
      <c r="E46" s="341"/>
      <c r="F46" s="341"/>
      <c r="G46" s="341"/>
      <c r="H46" s="341"/>
      <c r="I46" s="341"/>
      <c r="J46" s="692">
        <f>'(แบบฟอร์ม) ยุทธ 4 (2)'!U279</f>
        <v>0</v>
      </c>
      <c r="K46" s="692">
        <f>'(แบบฟอร์ม) ยุทธ 4 (2)'!V279</f>
        <v>4</v>
      </c>
      <c r="L46" s="692">
        <f>'(แบบฟอร์ม) ยุทธ 4 (2)'!W279</f>
        <v>0</v>
      </c>
      <c r="M46" s="692">
        <f>'(แบบฟอร์ม) ยุทธ 4 (2)'!X279</f>
        <v>0</v>
      </c>
      <c r="N46" s="692">
        <f>'(แบบฟอร์ม) ยุทธ 4 (2)'!Y279</f>
        <v>0</v>
      </c>
      <c r="P46" s="333">
        <f t="shared" si="7"/>
        <v>4</v>
      </c>
    </row>
    <row r="47" spans="1:16" ht="24.6">
      <c r="A47" s="344" t="s">
        <v>421</v>
      </c>
      <c r="B47" s="345"/>
      <c r="C47" s="345"/>
      <c r="D47" s="345"/>
      <c r="E47" s="345"/>
      <c r="F47" s="345"/>
      <c r="G47" s="345"/>
      <c r="H47" s="345"/>
      <c r="I47" s="345"/>
      <c r="J47" s="693">
        <f>SUM(J48:J49)</f>
        <v>0</v>
      </c>
      <c r="K47" s="693">
        <f t="shared" ref="K47:N47" si="10">SUM(K48:K49)</f>
        <v>5</v>
      </c>
      <c r="L47" s="693">
        <f t="shared" si="10"/>
        <v>0</v>
      </c>
      <c r="M47" s="693">
        <f t="shared" si="10"/>
        <v>0</v>
      </c>
      <c r="N47" s="693">
        <f t="shared" si="10"/>
        <v>0</v>
      </c>
      <c r="P47" s="333">
        <f t="shared" si="7"/>
        <v>5</v>
      </c>
    </row>
    <row r="48" spans="1:16" ht="25.2" customHeight="1">
      <c r="A48" s="340"/>
      <c r="B48" s="341" t="s">
        <v>339</v>
      </c>
      <c r="C48" s="341"/>
      <c r="D48" s="341"/>
      <c r="E48" s="341"/>
      <c r="F48" s="341"/>
      <c r="G48" s="341"/>
      <c r="H48" s="341"/>
      <c r="I48" s="341"/>
      <c r="J48" s="692">
        <f>'(แบบฟอร์ม) ยุทธ 4 (2)'!U284</f>
        <v>0</v>
      </c>
      <c r="K48" s="692">
        <f>'(แบบฟอร์ม) ยุทธ 4 (2)'!V284</f>
        <v>3</v>
      </c>
      <c r="L48" s="692">
        <f>'(แบบฟอร์ม) ยุทธ 4 (2)'!W284</f>
        <v>0</v>
      </c>
      <c r="M48" s="692">
        <f>'(แบบฟอร์ม) ยุทธ 4 (2)'!X284</f>
        <v>0</v>
      </c>
      <c r="N48" s="692">
        <f>'(แบบฟอร์ม) ยุทธ 4 (2)'!Y284</f>
        <v>0</v>
      </c>
      <c r="P48" s="333">
        <f t="shared" si="7"/>
        <v>3</v>
      </c>
    </row>
    <row r="49" spans="1:16" ht="25.2" customHeight="1">
      <c r="A49" s="340"/>
      <c r="B49" s="341" t="s">
        <v>340</v>
      </c>
      <c r="C49" s="341"/>
      <c r="D49" s="341"/>
      <c r="E49" s="341"/>
      <c r="F49" s="341"/>
      <c r="G49" s="341"/>
      <c r="H49" s="341"/>
      <c r="I49" s="341"/>
      <c r="J49" s="692">
        <f>'(แบบฟอร์ม) ยุทธ 4 (2)'!U291</f>
        <v>0</v>
      </c>
      <c r="K49" s="692">
        <f>'(แบบฟอร์ม) ยุทธ 4 (2)'!V291</f>
        <v>2</v>
      </c>
      <c r="L49" s="692">
        <f>'(แบบฟอร์ม) ยุทธ 4 (2)'!W291</f>
        <v>0</v>
      </c>
      <c r="M49" s="692">
        <f>'(แบบฟอร์ม) ยุทธ 4 (2)'!X291</f>
        <v>0</v>
      </c>
      <c r="N49" s="692">
        <f>'(แบบฟอร์ม) ยุทธ 4 (2)'!Y291</f>
        <v>0</v>
      </c>
      <c r="P49" s="333">
        <f t="shared" si="7"/>
        <v>2</v>
      </c>
    </row>
    <row r="50" spans="1:16" ht="43.8" customHeight="1">
      <c r="A50" s="1030" t="s">
        <v>422</v>
      </c>
      <c r="B50" s="1031"/>
      <c r="C50" s="1031"/>
      <c r="D50" s="1031"/>
      <c r="E50" s="1031"/>
      <c r="F50" s="1031"/>
      <c r="G50" s="1031"/>
      <c r="H50" s="1031"/>
      <c r="I50" s="1032"/>
      <c r="J50" s="698">
        <f>J51</f>
        <v>2</v>
      </c>
      <c r="K50" s="698">
        <f t="shared" ref="K50:N50" si="11">K51</f>
        <v>13</v>
      </c>
      <c r="L50" s="698">
        <f t="shared" si="11"/>
        <v>4</v>
      </c>
      <c r="M50" s="698">
        <f t="shared" si="11"/>
        <v>0</v>
      </c>
      <c r="N50" s="698">
        <f t="shared" si="11"/>
        <v>0</v>
      </c>
      <c r="P50" s="333">
        <f t="shared" si="7"/>
        <v>19</v>
      </c>
    </row>
    <row r="51" spans="1:16" ht="27.75" customHeight="1">
      <c r="A51" s="346"/>
      <c r="B51" s="347" t="s">
        <v>339</v>
      </c>
      <c r="C51" s="347"/>
      <c r="D51" s="347"/>
      <c r="E51" s="347"/>
      <c r="F51" s="347"/>
      <c r="G51" s="347"/>
      <c r="H51" s="347"/>
      <c r="I51" s="347"/>
      <c r="J51" s="694">
        <f>'(แบบฟอร์ม) ยุทธ 4 (2)'!U295</f>
        <v>2</v>
      </c>
      <c r="K51" s="694">
        <f>'(แบบฟอร์ม) ยุทธ 4 (2)'!V295</f>
        <v>13</v>
      </c>
      <c r="L51" s="694">
        <f>'(แบบฟอร์ม) ยุทธ 4 (2)'!W295</f>
        <v>4</v>
      </c>
      <c r="M51" s="694">
        <f>'(แบบฟอร์ม) ยุทธ 4 (2)'!X295</f>
        <v>0</v>
      </c>
      <c r="N51" s="694">
        <f>'(แบบฟอร์ม) ยุทธ 4 (2)'!Y295</f>
        <v>0</v>
      </c>
      <c r="P51" s="333">
        <f t="shared" si="7"/>
        <v>19</v>
      </c>
    </row>
    <row r="52" spans="1:16" ht="28.5" customHeight="1"/>
  </sheetData>
  <mergeCells count="14">
    <mergeCell ref="A50:I50"/>
    <mergeCell ref="A3:I3"/>
    <mergeCell ref="B9:I9"/>
    <mergeCell ref="B8:I8"/>
    <mergeCell ref="B11:I11"/>
    <mergeCell ref="B13:I13"/>
    <mergeCell ref="B14:I14"/>
    <mergeCell ref="B15:I15"/>
    <mergeCell ref="B17:I17"/>
    <mergeCell ref="B21:I21"/>
    <mergeCell ref="B31:I31"/>
    <mergeCell ref="B34:I34"/>
    <mergeCell ref="B37:I37"/>
    <mergeCell ref="B41:I41"/>
  </mergeCells>
  <pageMargins left="1.4566929133858268" right="0.31496062992125984" top="0.74803149606299213" bottom="0.39370078740157483" header="0.31496062992125984" footer="0.31496062992125984"/>
  <pageSetup paperSize="9" scale="90" firstPageNumber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49" workbookViewId="0">
      <selection activeCell="F4" sqref="F4"/>
    </sheetView>
  </sheetViews>
  <sheetFormatPr defaultRowHeight="13.8"/>
  <sheetData>
    <row r="3" spans="2:9" ht="73.8">
      <c r="C3" s="447" t="s">
        <v>63</v>
      </c>
      <c r="D3" s="447" t="s">
        <v>70</v>
      </c>
      <c r="E3" s="447" t="s">
        <v>71</v>
      </c>
      <c r="F3" s="700" t="s">
        <v>64</v>
      </c>
      <c r="G3" s="701" t="s">
        <v>819</v>
      </c>
    </row>
    <row r="4" spans="2:9">
      <c r="B4" t="s">
        <v>391</v>
      </c>
      <c r="C4">
        <f>ตาราง!J4</f>
        <v>7</v>
      </c>
      <c r="D4">
        <f>ตาราง!K4</f>
        <v>10</v>
      </c>
      <c r="E4">
        <f>ตาราง!L4</f>
        <v>19</v>
      </c>
      <c r="F4">
        <f>ตาราง!M4</f>
        <v>3</v>
      </c>
      <c r="G4">
        <f>ตาราง!N4</f>
        <v>1</v>
      </c>
      <c r="I4">
        <f>SUM(C4:H4)</f>
        <v>40</v>
      </c>
    </row>
    <row r="5" spans="2:9">
      <c r="C5" s="811">
        <f>ตาราง!J5</f>
        <v>16.666666666666668</v>
      </c>
      <c r="D5" s="811">
        <f>ตาราง!K5</f>
        <v>23.80952380952381</v>
      </c>
      <c r="E5" s="811">
        <f>ตาราง!L5</f>
        <v>45.238095238095241</v>
      </c>
      <c r="F5" s="811">
        <f>ตาราง!M5</f>
        <v>7.1428571428571432</v>
      </c>
      <c r="G5" s="811">
        <f>ตาราง!N5</f>
        <v>2.3809523809523809</v>
      </c>
    </row>
    <row r="32" spans="2:6" ht="73.8">
      <c r="B32" s="447" t="s">
        <v>63</v>
      </c>
      <c r="C32" s="447" t="s">
        <v>70</v>
      </c>
      <c r="D32" s="447" t="s">
        <v>71</v>
      </c>
      <c r="E32" s="700" t="s">
        <v>64</v>
      </c>
      <c r="F32" s="701" t="s">
        <v>819</v>
      </c>
    </row>
    <row r="33" spans="1:9">
      <c r="A33" t="s">
        <v>391</v>
      </c>
      <c r="B33">
        <f>ตาราง!J18</f>
        <v>38</v>
      </c>
      <c r="C33">
        <f>ตาราง!K18</f>
        <v>126</v>
      </c>
      <c r="D33">
        <f>ตาราง!L18</f>
        <v>58</v>
      </c>
      <c r="E33">
        <f>ตาราง!M18</f>
        <v>17</v>
      </c>
      <c r="F33">
        <f>ตาราง!N18</f>
        <v>3</v>
      </c>
      <c r="I33">
        <f>SUM(B33:H33)</f>
        <v>242</v>
      </c>
    </row>
    <row r="34" spans="1:9">
      <c r="B34" s="812">
        <f>B33/244</f>
        <v>0.15573770491803279</v>
      </c>
      <c r="C34" s="812">
        <f t="shared" ref="C34:F34" si="0">C33/244</f>
        <v>0.51639344262295084</v>
      </c>
      <c r="D34" s="812">
        <f t="shared" si="0"/>
        <v>0.23770491803278687</v>
      </c>
      <c r="E34" s="812">
        <f t="shared" si="0"/>
        <v>6.9672131147540978E-2</v>
      </c>
      <c r="F34" s="812">
        <f t="shared" si="0"/>
        <v>1.2295081967213115E-2</v>
      </c>
    </row>
    <row r="35" spans="1:9">
      <c r="B35" s="81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H14" sqref="H14"/>
    </sheetView>
  </sheetViews>
  <sheetFormatPr defaultRowHeight="13.8"/>
  <cols>
    <col min="1" max="1" width="22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799999999999997">
      <c r="A7" s="1043" t="s">
        <v>24</v>
      </c>
      <c r="B7" s="1043"/>
      <c r="C7" s="1043"/>
      <c r="D7" s="1043"/>
      <c r="E7" s="1043"/>
      <c r="F7" s="1043"/>
      <c r="G7" s="1043"/>
      <c r="H7" s="1043"/>
      <c r="I7" s="1043"/>
      <c r="J7" s="1043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799999999999997">
      <c r="A9" s="1043" t="s">
        <v>84</v>
      </c>
      <c r="B9" s="1043"/>
      <c r="C9" s="1043"/>
      <c r="D9" s="1043"/>
      <c r="E9" s="1043"/>
      <c r="F9" s="1043"/>
      <c r="G9" s="1043"/>
      <c r="H9" s="1043"/>
      <c r="I9" s="1043"/>
      <c r="J9" s="1043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D15" sqref="D15"/>
    </sheetView>
  </sheetViews>
  <sheetFormatPr defaultRowHeight="13.8"/>
  <cols>
    <col min="1" max="1" width="22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799999999999997">
      <c r="A7" s="1043" t="s">
        <v>25</v>
      </c>
      <c r="B7" s="1043"/>
      <c r="C7" s="1043"/>
      <c r="D7" s="1043"/>
      <c r="E7" s="1043"/>
      <c r="F7" s="1043"/>
      <c r="G7" s="1043"/>
      <c r="H7" s="1043"/>
      <c r="I7" s="1043"/>
      <c r="J7" s="1043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1043" t="s">
        <v>85</v>
      </c>
      <c r="B9" s="1043"/>
      <c r="C9" s="1043"/>
      <c r="D9" s="1043"/>
      <c r="E9" s="1043"/>
      <c r="F9" s="1043"/>
      <c r="G9" s="1043"/>
      <c r="H9" s="1043"/>
      <c r="I9" s="1043"/>
      <c r="J9" s="1043"/>
      <c r="K9" s="2"/>
      <c r="L9" s="2"/>
      <c r="M9" s="2"/>
    </row>
    <row r="10" spans="1:13" ht="42.75" customHeight="1">
      <c r="A10" s="1043"/>
      <c r="B10" s="1043"/>
      <c r="C10" s="1043"/>
      <c r="D10" s="1043"/>
      <c r="E10" s="1043"/>
      <c r="F10" s="1043"/>
      <c r="G10" s="1043"/>
      <c r="H10" s="1043"/>
      <c r="I10" s="1043"/>
      <c r="J10" s="1043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useFirstPageNumber="1" r:id="rId1"/>
  <headerFooter>
    <oddFooter xml:space="preserve">&amp;C14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3"/>
  <sheetViews>
    <sheetView view="pageLayout" zoomScale="66" zoomScaleNormal="69" zoomScaleSheetLayoutView="100" zoomScalePageLayoutView="66" workbookViewId="0">
      <selection activeCell="P51" sqref="N51:P52"/>
    </sheetView>
  </sheetViews>
  <sheetFormatPr defaultColWidth="9.09765625" defaultRowHeight="20.399999999999999"/>
  <cols>
    <col min="1" max="1" width="14.796875" style="102" customWidth="1"/>
    <col min="2" max="2" width="21.3984375" style="102" customWidth="1"/>
    <col min="3" max="3" width="19.5" style="102" customWidth="1"/>
    <col min="4" max="4" width="10.19921875" style="153" customWidth="1"/>
    <col min="5" max="5" width="6.5" style="102" customWidth="1"/>
    <col min="6" max="6" width="6.59765625" style="102" customWidth="1"/>
    <col min="7" max="7" width="6.296875" style="102" customWidth="1"/>
    <col min="8" max="8" width="10.3984375" style="102" customWidth="1"/>
    <col min="9" max="9" width="10.19921875" style="153" customWidth="1"/>
    <col min="10" max="10" width="10.19921875" style="597" customWidth="1"/>
    <col min="11" max="11" width="8" style="582" customWidth="1"/>
    <col min="12" max="12" width="9.3984375" style="582" customWidth="1"/>
    <col min="13" max="14" width="7.69921875" style="582" customWidth="1"/>
    <col min="15" max="15" width="8" style="582" customWidth="1"/>
    <col min="16" max="16" width="10.8984375" style="151" customWidth="1"/>
    <col min="17" max="17" width="0.796875" style="102" customWidth="1"/>
    <col min="18" max="18" width="1.69921875" style="102" hidden="1" customWidth="1"/>
    <col min="19" max="19" width="9.09765625" style="437" hidden="1" customWidth="1"/>
    <col min="20" max="20" width="9.09765625" style="102" hidden="1" customWidth="1"/>
    <col min="21" max="21" width="9.09765625" style="437" hidden="1" customWidth="1"/>
    <col min="22" max="22" width="0.796875" style="102" customWidth="1"/>
    <col min="23" max="16384" width="9.09765625" style="102"/>
  </cols>
  <sheetData>
    <row r="1" spans="1:21" ht="24.6">
      <c r="A1" s="1" t="str">
        <f>'(แบบฟอร์ม) ยุทธ 4'!A1</f>
        <v xml:space="preserve">แผนปฏิบัติการ (Action Plan) 
   ประจำปีงบประมาณ พ.ศ.2561 </v>
      </c>
      <c r="B1" s="2"/>
      <c r="C1" s="2"/>
      <c r="D1" s="16"/>
      <c r="E1" s="16"/>
      <c r="F1" s="16"/>
      <c r="G1" s="16"/>
      <c r="H1" s="16"/>
      <c r="I1" s="16"/>
      <c r="J1" s="570"/>
      <c r="K1" s="570"/>
      <c r="L1" s="570"/>
      <c r="M1" s="570"/>
      <c r="N1" s="570"/>
      <c r="O1" s="570"/>
      <c r="P1" s="150"/>
    </row>
    <row r="2" spans="1:21" ht="24.6">
      <c r="A2" s="1" t="str">
        <f>ตาราง!A2</f>
        <v>(ตามแผนยุทธศาสตร์มหาวิทยาลัยเกษตรศาสตร์ ระยะ 12 ปี พ.ศ.2560-2571)</v>
      </c>
      <c r="B2" s="2"/>
      <c r="C2" s="2"/>
      <c r="D2" s="16"/>
      <c r="E2" s="16"/>
      <c r="F2" s="16"/>
      <c r="G2" s="16"/>
      <c r="H2" s="16"/>
      <c r="I2" s="16"/>
      <c r="J2" s="570"/>
      <c r="K2" s="570"/>
      <c r="L2" s="570"/>
      <c r="M2" s="570"/>
      <c r="N2" s="570"/>
      <c r="O2" s="570"/>
      <c r="P2" s="150"/>
    </row>
    <row r="3" spans="1:21" ht="24.6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570"/>
      <c r="K3" s="570"/>
      <c r="L3" s="570"/>
      <c r="M3" s="570"/>
      <c r="N3" s="570"/>
      <c r="O3" s="570"/>
      <c r="P3" s="150"/>
    </row>
    <row r="4" spans="1:21" ht="15.75" hidden="1" customHeight="1">
      <c r="A4" s="1" t="s">
        <v>72</v>
      </c>
      <c r="B4" s="2"/>
      <c r="C4" s="2"/>
      <c r="K4" s="571"/>
      <c r="L4" s="571"/>
      <c r="M4" s="571"/>
      <c r="N4" s="571"/>
      <c r="O4" s="571"/>
    </row>
    <row r="5" spans="1:21" ht="15.75" hidden="1" customHeight="1">
      <c r="A5" s="1" t="s">
        <v>73</v>
      </c>
      <c r="B5" s="2"/>
      <c r="C5" s="2"/>
      <c r="K5" s="571"/>
      <c r="L5" s="571"/>
      <c r="M5" s="571"/>
      <c r="N5" s="571"/>
      <c r="O5" s="571"/>
    </row>
    <row r="6" spans="1:21" ht="44.25" customHeight="1">
      <c r="A6" s="1044" t="s">
        <v>704</v>
      </c>
      <c r="B6" s="1044" t="s">
        <v>1</v>
      </c>
      <c r="C6" s="1044" t="s">
        <v>391</v>
      </c>
      <c r="D6" s="1044" t="s">
        <v>87</v>
      </c>
      <c r="E6" s="1058" t="s">
        <v>81</v>
      </c>
      <c r="F6" s="1064"/>
      <c r="G6" s="1064"/>
      <c r="H6" s="1059"/>
      <c r="I6" s="1044" t="s">
        <v>622</v>
      </c>
      <c r="J6" s="1072" t="s">
        <v>709</v>
      </c>
      <c r="K6" s="1065" t="s">
        <v>80</v>
      </c>
      <c r="L6" s="1066"/>
      <c r="M6" s="1067"/>
      <c r="N6" s="1068" t="s">
        <v>82</v>
      </c>
      <c r="O6" s="1069"/>
      <c r="P6" s="1077" t="s">
        <v>23</v>
      </c>
      <c r="S6" s="437" t="s">
        <v>663</v>
      </c>
      <c r="U6" s="437" t="s">
        <v>664</v>
      </c>
    </row>
    <row r="7" spans="1:21" ht="24.6" customHeight="1">
      <c r="A7" s="1045"/>
      <c r="B7" s="1045"/>
      <c r="C7" s="1045"/>
      <c r="D7" s="1045"/>
      <c r="E7" s="1058" t="s">
        <v>19</v>
      </c>
      <c r="F7" s="1059"/>
      <c r="G7" s="1058" t="s">
        <v>20</v>
      </c>
      <c r="H7" s="1059"/>
      <c r="I7" s="1045"/>
      <c r="J7" s="1073"/>
      <c r="K7" s="1060" t="s">
        <v>63</v>
      </c>
      <c r="L7" s="1060" t="s">
        <v>70</v>
      </c>
      <c r="M7" s="1060" t="s">
        <v>71</v>
      </c>
      <c r="N7" s="1070"/>
      <c r="O7" s="1071"/>
      <c r="P7" s="1078"/>
    </row>
    <row r="8" spans="1:21" ht="30" customHeight="1">
      <c r="A8" s="1046"/>
      <c r="B8" s="1046"/>
      <c r="C8" s="1046"/>
      <c r="D8" s="1046"/>
      <c r="E8" s="377" t="s">
        <v>2</v>
      </c>
      <c r="F8" s="377" t="s">
        <v>3</v>
      </c>
      <c r="G8" s="377" t="s">
        <v>2</v>
      </c>
      <c r="H8" s="377" t="s">
        <v>3</v>
      </c>
      <c r="I8" s="1046"/>
      <c r="J8" s="1074"/>
      <c r="K8" s="1061"/>
      <c r="L8" s="1061"/>
      <c r="M8" s="1061"/>
      <c r="N8" s="495" t="s">
        <v>2</v>
      </c>
      <c r="O8" s="608" t="s">
        <v>3</v>
      </c>
      <c r="P8" s="1079"/>
    </row>
    <row r="9" spans="1:21" ht="24" customHeight="1">
      <c r="A9" s="1056" t="s">
        <v>115</v>
      </c>
      <c r="B9" s="1057"/>
      <c r="C9" s="1057"/>
      <c r="D9" s="378"/>
      <c r="E9" s="378"/>
      <c r="F9" s="378"/>
      <c r="G9" s="378"/>
      <c r="H9" s="378"/>
      <c r="I9" s="426"/>
      <c r="J9" s="598"/>
      <c r="K9" s="598"/>
      <c r="L9" s="598"/>
      <c r="M9" s="598"/>
      <c r="N9" s="598"/>
      <c r="O9" s="598"/>
      <c r="P9" s="152"/>
    </row>
    <row r="10" spans="1:21" ht="24.6">
      <c r="A10" s="379" t="s">
        <v>88</v>
      </c>
      <c r="B10" s="123"/>
      <c r="C10" s="123"/>
      <c r="D10" s="124"/>
      <c r="E10" s="6"/>
      <c r="F10" s="6"/>
      <c r="G10" s="6"/>
      <c r="H10" s="6"/>
      <c r="I10" s="6"/>
      <c r="J10" s="528"/>
      <c r="K10" s="599"/>
      <c r="L10" s="599"/>
      <c r="M10" s="599"/>
      <c r="N10" s="599"/>
      <c r="O10" s="599"/>
      <c r="P10" s="125"/>
    </row>
    <row r="11" spans="1:21" ht="26.25" customHeight="1">
      <c r="A11" s="1047" t="s">
        <v>116</v>
      </c>
      <c r="B11" s="1049"/>
      <c r="C11" s="237"/>
      <c r="D11" s="181"/>
      <c r="E11" s="5"/>
      <c r="F11" s="5"/>
      <c r="G11" s="5"/>
      <c r="H11" s="5"/>
      <c r="I11" s="5"/>
      <c r="J11" s="539"/>
      <c r="K11" s="600"/>
      <c r="L11" s="600"/>
      <c r="M11" s="600"/>
      <c r="N11" s="600"/>
      <c r="O11" s="600"/>
      <c r="P11" s="182"/>
    </row>
    <row r="12" spans="1:21" ht="27.75" customHeight="1">
      <c r="A12" s="183" t="s">
        <v>112</v>
      </c>
      <c r="B12" s="130"/>
      <c r="C12" s="130"/>
      <c r="D12" s="184"/>
      <c r="E12" s="238"/>
      <c r="F12" s="5"/>
      <c r="G12" s="5"/>
      <c r="H12" s="5"/>
      <c r="I12" s="503"/>
      <c r="J12" s="601"/>
      <c r="K12" s="600"/>
      <c r="L12" s="600"/>
      <c r="M12" s="600"/>
      <c r="N12" s="600"/>
      <c r="O12" s="600"/>
      <c r="P12" s="182"/>
      <c r="T12" s="127"/>
    </row>
    <row r="13" spans="1:21" ht="96.75" customHeight="1">
      <c r="A13" s="59"/>
      <c r="B13" s="78" t="s">
        <v>479</v>
      </c>
      <c r="C13" s="17" t="s">
        <v>162</v>
      </c>
      <c r="D13" s="4" t="s">
        <v>163</v>
      </c>
      <c r="E13" s="4"/>
      <c r="F13" s="4"/>
      <c r="G13" s="4"/>
      <c r="H13" s="4"/>
      <c r="I13" s="4" t="s">
        <v>64</v>
      </c>
      <c r="J13" s="517"/>
      <c r="K13" s="573"/>
      <c r="L13" s="593"/>
      <c r="M13" s="593"/>
      <c r="N13" s="593"/>
      <c r="O13" s="593"/>
      <c r="P13" s="133" t="s">
        <v>4</v>
      </c>
      <c r="S13" s="437">
        <v>1</v>
      </c>
      <c r="T13" s="127"/>
      <c r="U13" s="437">
        <v>0</v>
      </c>
    </row>
    <row r="14" spans="1:21" ht="123" customHeight="1">
      <c r="A14" s="59"/>
      <c r="B14" s="44" t="s">
        <v>429</v>
      </c>
      <c r="C14" s="106" t="s">
        <v>171</v>
      </c>
      <c r="D14" s="18" t="s">
        <v>172</v>
      </c>
      <c r="E14" s="18"/>
      <c r="F14" s="18"/>
      <c r="G14" s="18"/>
      <c r="H14" s="18"/>
      <c r="I14" s="18" t="s">
        <v>64</v>
      </c>
      <c r="J14" s="517"/>
      <c r="K14" s="573"/>
      <c r="L14" s="599"/>
      <c r="M14" s="602"/>
      <c r="N14" s="599"/>
      <c r="O14" s="599"/>
      <c r="P14" s="133" t="s">
        <v>4</v>
      </c>
      <c r="S14" s="437">
        <v>1</v>
      </c>
      <c r="T14" s="127"/>
      <c r="U14" s="437">
        <v>0</v>
      </c>
    </row>
    <row r="15" spans="1:21" ht="76.5" customHeight="1">
      <c r="A15" s="59"/>
      <c r="B15" s="386" t="s">
        <v>403</v>
      </c>
      <c r="C15" s="17" t="s">
        <v>173</v>
      </c>
      <c r="D15" s="4" t="s">
        <v>163</v>
      </c>
      <c r="E15" s="4"/>
      <c r="F15" s="4"/>
      <c r="G15" s="4"/>
      <c r="H15" s="4"/>
      <c r="I15" s="4" t="s">
        <v>608</v>
      </c>
      <c r="J15" s="517"/>
      <c r="K15" s="602"/>
      <c r="L15" s="602"/>
      <c r="M15" s="573"/>
      <c r="N15" s="602"/>
      <c r="O15" s="602"/>
      <c r="P15" s="133" t="s">
        <v>4</v>
      </c>
      <c r="S15" s="437">
        <v>0</v>
      </c>
      <c r="T15" s="127"/>
      <c r="U15" s="437">
        <v>1</v>
      </c>
    </row>
    <row r="16" spans="1:21" ht="111.6" customHeight="1">
      <c r="A16" s="120"/>
      <c r="B16" s="445" t="s">
        <v>501</v>
      </c>
      <c r="C16" s="17" t="s">
        <v>174</v>
      </c>
      <c r="D16" s="4" t="s">
        <v>163</v>
      </c>
      <c r="E16" s="4"/>
      <c r="F16" s="4"/>
      <c r="G16" s="4"/>
      <c r="H16" s="4"/>
      <c r="I16" s="4" t="s">
        <v>64</v>
      </c>
      <c r="J16" s="517"/>
      <c r="K16" s="573"/>
      <c r="L16" s="603"/>
      <c r="M16" s="603"/>
      <c r="N16" s="603"/>
      <c r="O16" s="603"/>
      <c r="P16" s="3" t="s">
        <v>4</v>
      </c>
      <c r="S16" s="437">
        <v>1</v>
      </c>
      <c r="T16" s="127"/>
    </row>
    <row r="17" spans="1:22" ht="126" customHeight="1">
      <c r="A17" s="59"/>
      <c r="B17" s="445" t="s">
        <v>502</v>
      </c>
      <c r="C17" s="17" t="s">
        <v>413</v>
      </c>
      <c r="D17" s="4" t="s">
        <v>163</v>
      </c>
      <c r="E17" s="5"/>
      <c r="F17" s="5"/>
      <c r="G17" s="5"/>
      <c r="H17" s="5"/>
      <c r="I17" s="5" t="s">
        <v>64</v>
      </c>
      <c r="J17" s="531"/>
      <c r="K17" s="573"/>
      <c r="L17" s="600"/>
      <c r="M17" s="600"/>
      <c r="N17" s="600"/>
      <c r="O17" s="600"/>
      <c r="P17" s="133" t="s">
        <v>4</v>
      </c>
      <c r="S17" s="437">
        <v>1</v>
      </c>
      <c r="T17" s="127"/>
    </row>
    <row r="18" spans="1:22" ht="128.4" customHeight="1">
      <c r="A18" s="7"/>
      <c r="B18" s="44" t="s">
        <v>404</v>
      </c>
      <c r="C18" s="106" t="s">
        <v>175</v>
      </c>
      <c r="D18" s="18" t="s">
        <v>163</v>
      </c>
      <c r="E18" s="18"/>
      <c r="F18" s="18"/>
      <c r="G18" s="18"/>
      <c r="H18" s="18"/>
      <c r="I18" s="18" t="s">
        <v>64</v>
      </c>
      <c r="J18" s="517"/>
      <c r="K18" s="573"/>
      <c r="L18" s="602"/>
      <c r="M18" s="602"/>
      <c r="N18" s="602"/>
      <c r="O18" s="602"/>
      <c r="P18" s="133" t="s">
        <v>4</v>
      </c>
      <c r="S18" s="437">
        <v>1</v>
      </c>
      <c r="T18" s="128">
        <f>SUM(S13:S18)</f>
        <v>5</v>
      </c>
      <c r="V18" s="129">
        <f>SUM(U13:U18)</f>
        <v>1</v>
      </c>
    </row>
    <row r="19" spans="1:22" ht="32.4" customHeight="1">
      <c r="A19" s="48" t="s">
        <v>111</v>
      </c>
      <c r="B19" s="118"/>
      <c r="C19" s="118"/>
      <c r="D19" s="6"/>
      <c r="E19" s="235"/>
      <c r="F19" s="6"/>
      <c r="G19" s="6"/>
      <c r="H19" s="6"/>
      <c r="I19" s="235"/>
      <c r="J19" s="544"/>
      <c r="K19" s="599"/>
      <c r="L19" s="599"/>
      <c r="M19" s="599"/>
      <c r="N19" s="599"/>
      <c r="O19" s="599"/>
      <c r="P19" s="125"/>
      <c r="T19" s="127"/>
    </row>
    <row r="20" spans="1:22" ht="52.8" customHeight="1">
      <c r="A20" s="121"/>
      <c r="B20" s="383" t="s">
        <v>396</v>
      </c>
      <c r="C20" s="65" t="s">
        <v>205</v>
      </c>
      <c r="D20" s="385" t="s">
        <v>48</v>
      </c>
      <c r="E20" s="385"/>
      <c r="F20" s="385"/>
      <c r="G20" s="131"/>
      <c r="H20" s="99">
        <v>5800000</v>
      </c>
      <c r="I20" s="423" t="s">
        <v>64</v>
      </c>
      <c r="J20" s="518"/>
      <c r="K20" s="573"/>
      <c r="L20" s="604"/>
      <c r="M20" s="604"/>
      <c r="N20" s="604"/>
      <c r="O20" s="604"/>
      <c r="P20" s="383" t="s">
        <v>7</v>
      </c>
      <c r="S20" s="437">
        <v>1</v>
      </c>
      <c r="T20" s="127"/>
      <c r="U20" s="437">
        <v>0</v>
      </c>
    </row>
    <row r="21" spans="1:22" ht="73.8" customHeight="1">
      <c r="A21" s="121"/>
      <c r="B21" s="383" t="s">
        <v>397</v>
      </c>
      <c r="C21" s="65" t="s">
        <v>399</v>
      </c>
      <c r="D21" s="385" t="s">
        <v>30</v>
      </c>
      <c r="E21" s="385"/>
      <c r="F21" s="385"/>
      <c r="G21" s="385"/>
      <c r="H21" s="385"/>
      <c r="I21" s="423" t="s">
        <v>64</v>
      </c>
      <c r="J21" s="518"/>
      <c r="K21" s="573"/>
      <c r="L21" s="605"/>
      <c r="M21" s="605"/>
      <c r="N21" s="605"/>
      <c r="O21" s="605"/>
      <c r="P21" s="382" t="s">
        <v>7</v>
      </c>
      <c r="S21" s="437">
        <v>1</v>
      </c>
      <c r="T21" s="127"/>
      <c r="U21" s="437">
        <v>0</v>
      </c>
    </row>
    <row r="22" spans="1:22" ht="150" customHeight="1">
      <c r="A22" s="7"/>
      <c r="B22" s="38" t="s">
        <v>398</v>
      </c>
      <c r="C22" s="37" t="s">
        <v>400</v>
      </c>
      <c r="D22" s="72" t="s">
        <v>33</v>
      </c>
      <c r="E22" s="72"/>
      <c r="F22" s="72"/>
      <c r="G22" s="72"/>
      <c r="H22" s="72"/>
      <c r="I22" s="37" t="s">
        <v>665</v>
      </c>
      <c r="J22" s="535"/>
      <c r="K22" s="573"/>
      <c r="L22" s="604"/>
      <c r="M22" s="604"/>
      <c r="N22" s="604"/>
      <c r="O22" s="604"/>
      <c r="P22" s="618" t="s">
        <v>7</v>
      </c>
      <c r="S22" s="437">
        <v>1</v>
      </c>
      <c r="T22" s="127"/>
      <c r="U22" s="437">
        <v>0</v>
      </c>
    </row>
    <row r="23" spans="1:22" ht="103.2" customHeight="1">
      <c r="A23" s="48"/>
      <c r="B23" s="38" t="s">
        <v>398</v>
      </c>
      <c r="C23" s="65" t="s">
        <v>401</v>
      </c>
      <c r="D23" s="385" t="s">
        <v>33</v>
      </c>
      <c r="E23" s="4"/>
      <c r="F23" s="4"/>
      <c r="G23" s="4"/>
      <c r="H23" s="4"/>
      <c r="I23" s="1051" t="s">
        <v>665</v>
      </c>
      <c r="J23" s="515"/>
      <c r="K23" s="573"/>
      <c r="L23" s="603"/>
      <c r="M23" s="603"/>
      <c r="N23" s="603"/>
      <c r="O23" s="603"/>
      <c r="P23" s="443" t="s">
        <v>7</v>
      </c>
      <c r="S23" s="437">
        <v>1</v>
      </c>
      <c r="T23" s="127"/>
      <c r="U23" s="437">
        <v>0</v>
      </c>
    </row>
    <row r="24" spans="1:22" ht="103.8" customHeight="1">
      <c r="A24" s="121"/>
      <c r="B24" s="38" t="s">
        <v>398</v>
      </c>
      <c r="C24" s="383" t="s">
        <v>402</v>
      </c>
      <c r="D24" s="385" t="s">
        <v>33</v>
      </c>
      <c r="E24" s="4"/>
      <c r="F24" s="4"/>
      <c r="G24" s="4"/>
      <c r="H24" s="4"/>
      <c r="I24" s="1052"/>
      <c r="J24" s="518"/>
      <c r="K24" s="573"/>
      <c r="L24" s="603"/>
      <c r="M24" s="603"/>
      <c r="N24" s="603"/>
      <c r="O24" s="603"/>
      <c r="P24" s="623" t="s">
        <v>7</v>
      </c>
      <c r="S24" s="437">
        <v>1</v>
      </c>
      <c r="T24" s="127"/>
      <c r="U24" s="437">
        <v>0</v>
      </c>
    </row>
    <row r="25" spans="1:22" ht="97.8" customHeight="1">
      <c r="A25" s="121"/>
      <c r="B25" s="386" t="s">
        <v>405</v>
      </c>
      <c r="C25" s="17" t="s">
        <v>176</v>
      </c>
      <c r="D25" s="4" t="s">
        <v>67</v>
      </c>
      <c r="E25" s="4"/>
      <c r="F25" s="4"/>
      <c r="G25" s="4"/>
      <c r="H25" s="4"/>
      <c r="I25" s="4" t="s">
        <v>64</v>
      </c>
      <c r="J25" s="517"/>
      <c r="K25" s="573"/>
      <c r="L25" s="603"/>
      <c r="M25" s="603"/>
      <c r="N25" s="603"/>
      <c r="O25" s="603"/>
      <c r="P25" s="118" t="s">
        <v>4</v>
      </c>
      <c r="S25" s="437">
        <v>1</v>
      </c>
      <c r="T25" s="127"/>
      <c r="U25" s="437">
        <v>0</v>
      </c>
    </row>
    <row r="26" spans="1:22" ht="50.4" customHeight="1">
      <c r="A26" s="121"/>
      <c r="B26" s="386" t="s">
        <v>537</v>
      </c>
      <c r="C26" s="17" t="s">
        <v>176</v>
      </c>
      <c r="D26" s="4" t="s">
        <v>44</v>
      </c>
      <c r="E26" s="5"/>
      <c r="F26" s="5"/>
      <c r="G26" s="5"/>
      <c r="H26" s="5"/>
      <c r="I26" s="4" t="s">
        <v>64</v>
      </c>
      <c r="J26" s="517"/>
      <c r="K26" s="573"/>
      <c r="L26" s="603"/>
      <c r="M26" s="603"/>
      <c r="N26" s="603"/>
      <c r="O26" s="603"/>
      <c r="P26" s="118" t="s">
        <v>4</v>
      </c>
      <c r="S26" s="437">
        <v>1</v>
      </c>
      <c r="T26" s="127"/>
    </row>
    <row r="27" spans="1:22" ht="85.2" customHeight="1">
      <c r="A27" s="121"/>
      <c r="B27" s="386" t="s">
        <v>406</v>
      </c>
      <c r="C27" s="17" t="s">
        <v>176</v>
      </c>
      <c r="D27" s="4" t="s">
        <v>177</v>
      </c>
      <c r="E27" s="18"/>
      <c r="F27" s="18"/>
      <c r="G27" s="18"/>
      <c r="H27" s="18"/>
      <c r="I27" s="4" t="s">
        <v>64</v>
      </c>
      <c r="J27" s="517"/>
      <c r="K27" s="573"/>
      <c r="L27" s="603"/>
      <c r="M27" s="603"/>
      <c r="N27" s="603"/>
      <c r="O27" s="603"/>
      <c r="P27" s="118" t="s">
        <v>4</v>
      </c>
      <c r="S27" s="437">
        <v>1</v>
      </c>
      <c r="T27" s="127"/>
    </row>
    <row r="28" spans="1:22" ht="101.25" customHeight="1">
      <c r="A28" s="121"/>
      <c r="B28" s="44" t="s">
        <v>407</v>
      </c>
      <c r="C28" s="106" t="s">
        <v>176</v>
      </c>
      <c r="D28" s="18" t="s">
        <v>44</v>
      </c>
      <c r="E28" s="18"/>
      <c r="F28" s="18"/>
      <c r="G28" s="18"/>
      <c r="H28" s="18"/>
      <c r="I28" s="18" t="s">
        <v>177</v>
      </c>
      <c r="J28" s="517"/>
      <c r="K28" s="573"/>
      <c r="L28" s="574"/>
      <c r="M28" s="602"/>
      <c r="N28" s="602"/>
      <c r="O28" s="602"/>
      <c r="P28" s="118" t="s">
        <v>4</v>
      </c>
      <c r="S28" s="437">
        <v>1</v>
      </c>
      <c r="T28" s="127"/>
      <c r="U28" s="437">
        <v>0</v>
      </c>
    </row>
    <row r="29" spans="1:22" ht="72" customHeight="1">
      <c r="A29" s="120"/>
      <c r="B29" s="386" t="s">
        <v>503</v>
      </c>
      <c r="C29" s="17" t="s">
        <v>178</v>
      </c>
      <c r="D29" s="4" t="s">
        <v>52</v>
      </c>
      <c r="E29" s="4"/>
      <c r="F29" s="4"/>
      <c r="G29" s="4"/>
      <c r="H29" s="4"/>
      <c r="I29" s="4" t="s">
        <v>64</v>
      </c>
      <c r="J29" s="517"/>
      <c r="K29" s="573"/>
      <c r="L29" s="603"/>
      <c r="M29" s="603"/>
      <c r="N29" s="603"/>
      <c r="O29" s="603"/>
      <c r="P29" s="60" t="s">
        <v>4</v>
      </c>
      <c r="S29" s="437">
        <v>1</v>
      </c>
      <c r="T29" s="128">
        <f>SUM(S20:S29)</f>
        <v>10</v>
      </c>
      <c r="U29" s="437">
        <v>0</v>
      </c>
      <c r="V29" s="128">
        <f>SUM(U20:U29)</f>
        <v>0</v>
      </c>
    </row>
    <row r="30" spans="1:22" ht="25.2" customHeight="1">
      <c r="A30" s="379" t="s">
        <v>117</v>
      </c>
      <c r="B30" s="179"/>
      <c r="C30" s="185"/>
      <c r="D30" s="124"/>
      <c r="E30" s="6"/>
      <c r="F30" s="6"/>
      <c r="G30" s="6"/>
      <c r="H30" s="6"/>
      <c r="I30" s="124"/>
      <c r="J30" s="528"/>
      <c r="K30" s="599"/>
      <c r="L30" s="599"/>
      <c r="M30" s="599"/>
      <c r="N30" s="599"/>
      <c r="O30" s="599"/>
      <c r="P30" s="125"/>
      <c r="T30" s="132"/>
    </row>
    <row r="31" spans="1:22" ht="28.2" customHeight="1">
      <c r="A31" s="121" t="s">
        <v>112</v>
      </c>
      <c r="B31" s="130"/>
      <c r="C31" s="133"/>
      <c r="D31" s="180"/>
      <c r="E31" s="5"/>
      <c r="F31" s="5"/>
      <c r="G31" s="5"/>
      <c r="H31" s="5"/>
      <c r="I31" s="180"/>
      <c r="J31" s="540"/>
      <c r="K31" s="600"/>
      <c r="L31" s="600"/>
      <c r="M31" s="600"/>
      <c r="N31" s="600"/>
      <c r="O31" s="600"/>
      <c r="P31" s="182"/>
      <c r="T31" s="132"/>
    </row>
    <row r="32" spans="1:22" ht="193.8" customHeight="1">
      <c r="A32" s="177"/>
      <c r="B32" s="386" t="s">
        <v>504</v>
      </c>
      <c r="C32" s="3" t="s">
        <v>179</v>
      </c>
      <c r="D32" s="4" t="s">
        <v>30</v>
      </c>
      <c r="E32" s="4"/>
      <c r="F32" s="4"/>
      <c r="G32" s="4"/>
      <c r="H32" s="4"/>
      <c r="I32" s="4" t="s">
        <v>64</v>
      </c>
      <c r="J32" s="517"/>
      <c r="K32" s="573"/>
      <c r="L32" s="603"/>
      <c r="M32" s="603"/>
      <c r="N32" s="603"/>
      <c r="O32" s="603"/>
      <c r="P32" s="3" t="s">
        <v>4</v>
      </c>
      <c r="S32" s="437">
        <v>1</v>
      </c>
      <c r="T32" s="127">
        <v>1</v>
      </c>
      <c r="U32" s="437">
        <v>0</v>
      </c>
      <c r="V32" s="129">
        <v>1</v>
      </c>
    </row>
    <row r="33" spans="1:22" ht="29.25" customHeight="1">
      <c r="A33" s="1050" t="s">
        <v>118</v>
      </c>
      <c r="B33" s="1048"/>
      <c r="C33" s="123"/>
      <c r="D33" s="124"/>
      <c r="E33" s="6"/>
      <c r="F33" s="6"/>
      <c r="G33" s="6"/>
      <c r="H33" s="6"/>
      <c r="I33" s="6"/>
      <c r="J33" s="527"/>
      <c r="K33" s="599"/>
      <c r="L33" s="599"/>
      <c r="M33" s="599"/>
      <c r="N33" s="599"/>
      <c r="O33" s="599"/>
      <c r="P33" s="125"/>
    </row>
    <row r="34" spans="1:22" ht="29.25" customHeight="1">
      <c r="A34" s="121" t="s">
        <v>112</v>
      </c>
      <c r="B34" s="236"/>
      <c r="C34" s="237"/>
      <c r="D34" s="181"/>
      <c r="E34" s="5"/>
      <c r="F34" s="5"/>
      <c r="G34" s="5"/>
      <c r="H34" s="5"/>
      <c r="I34" s="5"/>
      <c r="J34" s="531"/>
      <c r="K34" s="600"/>
      <c r="L34" s="600"/>
      <c r="M34" s="600"/>
      <c r="N34" s="600"/>
      <c r="O34" s="600"/>
      <c r="P34" s="182"/>
    </row>
    <row r="35" spans="1:22" ht="102.75" customHeight="1">
      <c r="A35" s="121"/>
      <c r="B35" s="3" t="s">
        <v>441</v>
      </c>
      <c r="C35" s="3" t="s">
        <v>180</v>
      </c>
      <c r="D35" s="273" t="s">
        <v>181</v>
      </c>
      <c r="E35" s="4"/>
      <c r="F35" s="4"/>
      <c r="G35" s="4"/>
      <c r="H35" s="4"/>
      <c r="I35" s="273" t="s">
        <v>609</v>
      </c>
      <c r="J35" s="516"/>
      <c r="K35" s="573"/>
      <c r="L35" s="588"/>
      <c r="M35" s="603"/>
      <c r="N35" s="603"/>
      <c r="O35" s="603"/>
      <c r="P35" s="3" t="s">
        <v>4</v>
      </c>
      <c r="S35" s="437">
        <v>1</v>
      </c>
      <c r="T35" s="134"/>
      <c r="U35" s="437">
        <v>0</v>
      </c>
    </row>
    <row r="36" spans="1:22" ht="126" customHeight="1">
      <c r="A36" s="7"/>
      <c r="B36" s="60" t="s">
        <v>408</v>
      </c>
      <c r="C36" s="60" t="s">
        <v>497</v>
      </c>
      <c r="D36" s="18" t="s">
        <v>182</v>
      </c>
      <c r="E36" s="4"/>
      <c r="F36" s="4"/>
      <c r="G36" s="4"/>
      <c r="H36" s="4"/>
      <c r="I36" s="4" t="s">
        <v>610</v>
      </c>
      <c r="J36" s="517"/>
      <c r="K36" s="603"/>
      <c r="L36" s="603"/>
      <c r="M36" s="573"/>
      <c r="N36" s="603"/>
      <c r="O36" s="603"/>
      <c r="P36" s="60" t="s">
        <v>4</v>
      </c>
      <c r="S36" s="437">
        <v>0</v>
      </c>
      <c r="T36" s="134"/>
      <c r="U36" s="437">
        <v>1</v>
      </c>
    </row>
    <row r="37" spans="1:22" ht="149.4" customHeight="1">
      <c r="A37" s="121"/>
      <c r="B37" s="78" t="s">
        <v>409</v>
      </c>
      <c r="C37" s="17" t="s">
        <v>183</v>
      </c>
      <c r="D37" s="4" t="s">
        <v>184</v>
      </c>
      <c r="E37" s="5"/>
      <c r="F37" s="5"/>
      <c r="G37" s="5"/>
      <c r="H37" s="5"/>
      <c r="I37" s="5" t="s">
        <v>64</v>
      </c>
      <c r="J37" s="531"/>
      <c r="K37" s="573" t="s">
        <v>128</v>
      </c>
      <c r="L37" s="600"/>
      <c r="M37" s="602"/>
      <c r="N37" s="600"/>
      <c r="O37" s="600"/>
      <c r="P37" s="60" t="s">
        <v>4</v>
      </c>
      <c r="S37" s="437">
        <v>1</v>
      </c>
      <c r="T37" s="134"/>
      <c r="U37" s="437">
        <v>0</v>
      </c>
    </row>
    <row r="38" spans="1:22" ht="75" customHeight="1">
      <c r="A38" s="121"/>
      <c r="B38" s="44" t="s">
        <v>410</v>
      </c>
      <c r="C38" s="106" t="s">
        <v>183</v>
      </c>
      <c r="D38" s="18" t="s">
        <v>44</v>
      </c>
      <c r="E38" s="18"/>
      <c r="F38" s="18"/>
      <c r="G38" s="18"/>
      <c r="H38" s="18"/>
      <c r="I38" s="18" t="s">
        <v>67</v>
      </c>
      <c r="J38" s="533"/>
      <c r="K38" s="602"/>
      <c r="L38" s="602"/>
      <c r="M38" s="573" t="s">
        <v>128</v>
      </c>
      <c r="N38" s="602"/>
      <c r="O38" s="602"/>
      <c r="P38" s="60" t="s">
        <v>4</v>
      </c>
      <c r="T38" s="134"/>
      <c r="U38" s="437">
        <v>1</v>
      </c>
    </row>
    <row r="39" spans="1:22" ht="49.8" customHeight="1">
      <c r="A39" s="59"/>
      <c r="B39" s="78" t="s">
        <v>411</v>
      </c>
      <c r="C39" s="17" t="s">
        <v>183</v>
      </c>
      <c r="D39" s="4" t="s">
        <v>69</v>
      </c>
      <c r="E39" s="4"/>
      <c r="F39" s="4"/>
      <c r="G39" s="4"/>
      <c r="H39" s="4"/>
      <c r="I39" s="4" t="s">
        <v>44</v>
      </c>
      <c r="J39" s="517"/>
      <c r="K39" s="573" t="s">
        <v>128</v>
      </c>
      <c r="L39" s="603"/>
      <c r="M39" s="603"/>
      <c r="N39" s="603"/>
      <c r="O39" s="603"/>
      <c r="P39" s="60" t="s">
        <v>4</v>
      </c>
      <c r="S39" s="437">
        <v>1</v>
      </c>
      <c r="T39" s="134"/>
    </row>
    <row r="40" spans="1:22" ht="102.6" customHeight="1">
      <c r="A40" s="59"/>
      <c r="B40" s="78" t="s">
        <v>412</v>
      </c>
      <c r="C40" s="17" t="s">
        <v>185</v>
      </c>
      <c r="D40" s="4" t="s">
        <v>44</v>
      </c>
      <c r="E40" s="4"/>
      <c r="F40" s="4"/>
      <c r="G40" s="4"/>
      <c r="H40" s="4"/>
      <c r="I40" s="4" t="s">
        <v>64</v>
      </c>
      <c r="J40" s="517"/>
      <c r="K40" s="573" t="s">
        <v>128</v>
      </c>
      <c r="L40" s="603"/>
      <c r="M40" s="603"/>
      <c r="N40" s="603"/>
      <c r="O40" s="603"/>
      <c r="P40" s="60" t="s">
        <v>4</v>
      </c>
      <c r="S40" s="437">
        <v>1</v>
      </c>
      <c r="T40" s="134"/>
    </row>
    <row r="41" spans="1:22" ht="100.8" customHeight="1">
      <c r="A41" s="120"/>
      <c r="B41" s="383" t="s">
        <v>364</v>
      </c>
      <c r="C41" s="386" t="s">
        <v>365</v>
      </c>
      <c r="D41" s="381" t="s">
        <v>366</v>
      </c>
      <c r="E41" s="4"/>
      <c r="F41" s="4"/>
      <c r="G41" s="4"/>
      <c r="H41" s="4"/>
      <c r="I41" s="425" t="s">
        <v>65</v>
      </c>
      <c r="J41" s="517"/>
      <c r="K41" s="573" t="s">
        <v>128</v>
      </c>
      <c r="L41" s="603"/>
      <c r="M41" s="603"/>
      <c r="N41" s="603"/>
      <c r="O41" s="603"/>
      <c r="P41" s="38" t="s">
        <v>5</v>
      </c>
      <c r="S41" s="437">
        <v>1</v>
      </c>
      <c r="T41" s="134"/>
    </row>
    <row r="42" spans="1:22" ht="151.80000000000001" customHeight="1">
      <c r="A42" s="640"/>
      <c r="B42" s="461" t="s">
        <v>611</v>
      </c>
      <c r="C42" s="167" t="s">
        <v>667</v>
      </c>
      <c r="D42" s="487" t="s">
        <v>699</v>
      </c>
      <c r="E42" s="167"/>
      <c r="F42" s="18"/>
      <c r="G42" s="18"/>
      <c r="H42" s="18"/>
      <c r="I42" s="504" t="s">
        <v>64</v>
      </c>
      <c r="J42" s="606"/>
      <c r="K42" s="602"/>
      <c r="L42" s="602"/>
      <c r="M42" s="602"/>
      <c r="N42" s="602"/>
      <c r="O42" s="602"/>
      <c r="P42" s="38" t="s">
        <v>5</v>
      </c>
      <c r="S42" s="437">
        <v>1</v>
      </c>
      <c r="T42" s="134"/>
    </row>
    <row r="43" spans="1:22" ht="78.599999999999994" customHeight="1">
      <c r="A43" s="120"/>
      <c r="B43" s="44" t="s">
        <v>367</v>
      </c>
      <c r="C43" s="44" t="s">
        <v>368</v>
      </c>
      <c r="D43" s="47" t="s">
        <v>30</v>
      </c>
      <c r="E43" s="18"/>
      <c r="F43" s="5"/>
      <c r="G43" s="5"/>
      <c r="H43" s="272">
        <v>300000</v>
      </c>
      <c r="I43" s="494" t="s">
        <v>65</v>
      </c>
      <c r="J43" s="517"/>
      <c r="K43" s="573" t="s">
        <v>128</v>
      </c>
      <c r="L43" s="600"/>
      <c r="M43" s="600"/>
      <c r="N43" s="600"/>
      <c r="O43" s="600"/>
      <c r="P43" s="382" t="s">
        <v>5</v>
      </c>
      <c r="S43" s="437">
        <v>1</v>
      </c>
      <c r="T43" s="135">
        <f>SUM(S35:S43)</f>
        <v>7</v>
      </c>
      <c r="U43" s="437">
        <v>0</v>
      </c>
      <c r="V43" s="129">
        <f>SUM(U35:U43)</f>
        <v>2</v>
      </c>
    </row>
    <row r="44" spans="1:22" ht="26.25" customHeight="1">
      <c r="A44" s="48" t="s">
        <v>369</v>
      </c>
      <c r="B44" s="49"/>
      <c r="C44" s="118"/>
      <c r="D44" s="6"/>
      <c r="E44" s="235"/>
      <c r="F44" s="6"/>
      <c r="G44" s="6"/>
      <c r="H44" s="88"/>
      <c r="I44" s="235"/>
      <c r="J44" s="544"/>
      <c r="K44" s="599"/>
      <c r="L44" s="599"/>
      <c r="M44" s="599"/>
      <c r="N44" s="599"/>
      <c r="O44" s="599"/>
      <c r="P44" s="125"/>
      <c r="T44" s="134"/>
    </row>
    <row r="45" spans="1:22" ht="78.599999999999994" customHeight="1">
      <c r="A45" s="178"/>
      <c r="B45" s="383" t="s">
        <v>505</v>
      </c>
      <c r="C45" s="383" t="s">
        <v>370</v>
      </c>
      <c r="D45" s="385" t="s">
        <v>371</v>
      </c>
      <c r="E45" s="4"/>
      <c r="F45" s="4"/>
      <c r="G45" s="5"/>
      <c r="H45" s="272"/>
      <c r="I45" s="423" t="s">
        <v>64</v>
      </c>
      <c r="J45" s="518"/>
      <c r="K45" s="573" t="s">
        <v>128</v>
      </c>
      <c r="L45" s="600"/>
      <c r="M45" s="600"/>
      <c r="N45" s="600"/>
      <c r="O45" s="600"/>
      <c r="P45" s="382" t="s">
        <v>5</v>
      </c>
      <c r="S45" s="437">
        <v>1</v>
      </c>
      <c r="T45" s="135">
        <v>1</v>
      </c>
      <c r="U45" s="437">
        <v>0</v>
      </c>
      <c r="V45" s="136">
        <v>1</v>
      </c>
    </row>
    <row r="46" spans="1:22" ht="28.5" customHeight="1">
      <c r="A46" s="108" t="s">
        <v>120</v>
      </c>
      <c r="B46" s="158"/>
      <c r="C46" s="133"/>
      <c r="D46" s="180"/>
      <c r="E46" s="181"/>
      <c r="F46" s="6"/>
      <c r="G46" s="321"/>
      <c r="H46" s="6"/>
      <c r="I46" s="181"/>
      <c r="J46" s="539"/>
      <c r="K46" s="599"/>
      <c r="L46" s="599"/>
      <c r="M46" s="599"/>
      <c r="N46" s="599"/>
      <c r="O46" s="599"/>
      <c r="P46" s="125"/>
      <c r="T46" s="135"/>
      <c r="V46" s="136"/>
    </row>
    <row r="47" spans="1:22" ht="111" customHeight="1">
      <c r="A47" s="363"/>
      <c r="B47" s="383" t="s">
        <v>372</v>
      </c>
      <c r="C47" s="383" t="s">
        <v>373</v>
      </c>
      <c r="D47" s="385" t="s">
        <v>37</v>
      </c>
      <c r="E47" s="385"/>
      <c r="F47" s="385"/>
      <c r="G47" s="385"/>
      <c r="H47" s="99">
        <v>1042000</v>
      </c>
      <c r="I47" s="423" t="s">
        <v>35</v>
      </c>
      <c r="J47" s="518"/>
      <c r="K47" s="588"/>
      <c r="L47" s="588"/>
      <c r="M47" s="573" t="s">
        <v>128</v>
      </c>
      <c r="N47" s="588"/>
      <c r="O47" s="607">
        <v>291000</v>
      </c>
      <c r="P47" s="383" t="s">
        <v>5</v>
      </c>
      <c r="S47" s="437">
        <v>0</v>
      </c>
      <c r="T47" s="135"/>
      <c r="U47" s="437">
        <v>1</v>
      </c>
      <c r="V47" s="136"/>
    </row>
    <row r="48" spans="1:22" ht="102" customHeight="1">
      <c r="A48" s="363"/>
      <c r="B48" s="38" t="s">
        <v>662</v>
      </c>
      <c r="C48" s="442" t="s">
        <v>365</v>
      </c>
      <c r="D48" s="440" t="s">
        <v>30</v>
      </c>
      <c r="E48" s="440"/>
      <c r="F48" s="440"/>
      <c r="G48" s="440"/>
      <c r="H48" s="440"/>
      <c r="I48" s="440" t="s">
        <v>612</v>
      </c>
      <c r="J48" s="518"/>
      <c r="K48" s="588"/>
      <c r="L48" s="588"/>
      <c r="M48" s="573" t="s">
        <v>128</v>
      </c>
      <c r="N48" s="588"/>
      <c r="O48" s="588"/>
      <c r="P48" s="38" t="s">
        <v>5</v>
      </c>
      <c r="T48" s="135"/>
      <c r="U48" s="437">
        <v>1</v>
      </c>
    </row>
    <row r="49" spans="1:22" ht="49.2" customHeight="1">
      <c r="A49" s="395"/>
      <c r="B49" s="1053" t="s">
        <v>613</v>
      </c>
      <c r="C49" s="1054"/>
      <c r="D49" s="1054"/>
      <c r="E49" s="1054"/>
      <c r="F49" s="1054"/>
      <c r="G49" s="1054"/>
      <c r="H49" s="1054"/>
      <c r="I49" s="1054"/>
      <c r="J49" s="1054"/>
      <c r="K49" s="1054"/>
      <c r="L49" s="1054"/>
      <c r="M49" s="1054"/>
      <c r="N49" s="1054"/>
      <c r="O49" s="1055"/>
      <c r="P49" s="1075" t="s">
        <v>5</v>
      </c>
      <c r="T49" s="135"/>
    </row>
    <row r="50" spans="1:22" ht="105" customHeight="1">
      <c r="A50" s="505"/>
      <c r="B50" s="317" t="s">
        <v>614</v>
      </c>
      <c r="C50" s="38" t="s">
        <v>615</v>
      </c>
      <c r="D50" s="72" t="s">
        <v>616</v>
      </c>
      <c r="E50" s="496"/>
      <c r="F50" s="496"/>
      <c r="G50" s="496"/>
      <c r="H50" s="506">
        <v>14846.25</v>
      </c>
      <c r="I50" s="72" t="s">
        <v>616</v>
      </c>
      <c r="J50" s="513"/>
      <c r="K50" s="574"/>
      <c r="L50" s="578" t="s">
        <v>128</v>
      </c>
      <c r="M50" s="574"/>
      <c r="N50" s="574"/>
      <c r="O50" s="574"/>
      <c r="P50" s="1076"/>
      <c r="S50" s="437">
        <v>0</v>
      </c>
      <c r="T50" s="135"/>
      <c r="U50" s="437">
        <v>1</v>
      </c>
    </row>
    <row r="51" spans="1:22" ht="74.400000000000006" customHeight="1">
      <c r="A51" s="395"/>
      <c r="B51" s="317" t="s">
        <v>617</v>
      </c>
      <c r="C51" s="497" t="s">
        <v>365</v>
      </c>
      <c r="D51" s="496" t="s">
        <v>677</v>
      </c>
      <c r="E51" s="496"/>
      <c r="F51" s="496"/>
      <c r="G51" s="501"/>
      <c r="H51" s="501" t="s">
        <v>678</v>
      </c>
      <c r="I51" s="496" t="s">
        <v>30</v>
      </c>
      <c r="J51" s="518"/>
      <c r="K51" s="574"/>
      <c r="L51" s="578" t="s">
        <v>128</v>
      </c>
      <c r="M51" s="574"/>
      <c r="N51" s="574"/>
      <c r="O51" s="574"/>
      <c r="P51" s="1062" t="s">
        <v>5</v>
      </c>
      <c r="S51" s="437">
        <v>0</v>
      </c>
      <c r="T51" s="135"/>
      <c r="U51" s="437">
        <v>1</v>
      </c>
    </row>
    <row r="52" spans="1:22" ht="75" customHeight="1">
      <c r="A52" s="367"/>
      <c r="B52" s="429" t="s">
        <v>618</v>
      </c>
      <c r="C52" s="38" t="s">
        <v>365</v>
      </c>
      <c r="D52" s="72" t="s">
        <v>376</v>
      </c>
      <c r="E52" s="72"/>
      <c r="F52" s="72"/>
      <c r="G52" s="72"/>
      <c r="H52" s="72"/>
      <c r="I52" s="72" t="s">
        <v>64</v>
      </c>
      <c r="J52" s="513"/>
      <c r="K52" s="578" t="s">
        <v>128</v>
      </c>
      <c r="L52" s="574"/>
      <c r="M52" s="574"/>
      <c r="N52" s="574"/>
      <c r="O52" s="574"/>
      <c r="P52" s="1063"/>
      <c r="S52" s="437">
        <v>1</v>
      </c>
      <c r="T52" s="135">
        <f>SUM(S47:S52)</f>
        <v>1</v>
      </c>
      <c r="U52" s="437">
        <v>0</v>
      </c>
      <c r="V52" s="135">
        <f>SUM(U47:U52)</f>
        <v>4</v>
      </c>
    </row>
    <row r="53" spans="1:22" ht="31.2" customHeight="1">
      <c r="A53" s="1047" t="s">
        <v>89</v>
      </c>
      <c r="B53" s="1048"/>
      <c r="C53" s="1048"/>
      <c r="D53" s="124"/>
      <c r="E53" s="6"/>
      <c r="F53" s="6"/>
      <c r="G53" s="6"/>
      <c r="H53" s="6"/>
      <c r="I53" s="6"/>
      <c r="J53" s="527"/>
      <c r="K53" s="599"/>
      <c r="L53" s="599"/>
      <c r="M53" s="599"/>
      <c r="N53" s="599"/>
      <c r="O53" s="599"/>
      <c r="P53" s="125"/>
    </row>
    <row r="54" spans="1:22" ht="31.2" customHeight="1">
      <c r="A54" s="121" t="s">
        <v>111</v>
      </c>
      <c r="B54" s="236"/>
      <c r="C54" s="237"/>
      <c r="D54" s="181"/>
      <c r="E54" s="181"/>
      <c r="F54" s="5"/>
      <c r="G54" s="5"/>
      <c r="H54" s="5"/>
      <c r="I54" s="5"/>
      <c r="J54" s="531"/>
      <c r="K54" s="600"/>
      <c r="L54" s="600"/>
      <c r="M54" s="600"/>
      <c r="N54" s="600"/>
      <c r="O54" s="600"/>
      <c r="P54" s="182"/>
    </row>
    <row r="55" spans="1:22" ht="57.6" customHeight="1">
      <c r="A55" s="59"/>
      <c r="B55" s="386" t="s">
        <v>231</v>
      </c>
      <c r="C55" s="3" t="s">
        <v>139</v>
      </c>
      <c r="D55" s="4" t="s">
        <v>30</v>
      </c>
      <c r="E55" s="4"/>
      <c r="F55" s="4"/>
      <c r="G55" s="4"/>
      <c r="H55" s="4">
        <v>500</v>
      </c>
      <c r="I55" s="4" t="s">
        <v>619</v>
      </c>
      <c r="J55" s="517"/>
      <c r="K55" s="603"/>
      <c r="L55" s="603"/>
      <c r="M55" s="573" t="s">
        <v>128</v>
      </c>
      <c r="N55" s="603"/>
      <c r="O55" s="603"/>
      <c r="P55" s="3" t="s">
        <v>9</v>
      </c>
      <c r="S55" s="437">
        <v>0</v>
      </c>
      <c r="T55" s="137"/>
      <c r="U55" s="437">
        <v>1</v>
      </c>
    </row>
    <row r="56" spans="1:22" ht="80.25" customHeight="1">
      <c r="A56" s="59"/>
      <c r="B56" s="44" t="s">
        <v>232</v>
      </c>
      <c r="C56" s="60" t="s">
        <v>233</v>
      </c>
      <c r="D56" s="18" t="s">
        <v>30</v>
      </c>
      <c r="E56" s="18"/>
      <c r="F56" s="18"/>
      <c r="G56" s="18"/>
      <c r="H56" s="138">
        <v>5600</v>
      </c>
      <c r="I56" s="18" t="s">
        <v>65</v>
      </c>
      <c r="J56" s="517"/>
      <c r="K56" s="573" t="s">
        <v>128</v>
      </c>
      <c r="L56" s="602"/>
      <c r="M56" s="602"/>
      <c r="N56" s="602"/>
      <c r="O56" s="602"/>
      <c r="P56" s="3" t="s">
        <v>9</v>
      </c>
      <c r="S56" s="437">
        <v>1</v>
      </c>
      <c r="T56" s="137"/>
      <c r="U56" s="437">
        <v>0</v>
      </c>
    </row>
    <row r="57" spans="1:22" ht="73.5" customHeight="1">
      <c r="A57" s="59"/>
      <c r="B57" s="386" t="s">
        <v>234</v>
      </c>
      <c r="C57" s="60" t="s">
        <v>139</v>
      </c>
      <c r="D57" s="18" t="s">
        <v>30</v>
      </c>
      <c r="E57" s="18"/>
      <c r="F57" s="18"/>
      <c r="G57" s="18"/>
      <c r="H57" s="138">
        <v>40000</v>
      </c>
      <c r="I57" s="18" t="s">
        <v>30</v>
      </c>
      <c r="J57" s="533"/>
      <c r="K57" s="574"/>
      <c r="L57" s="578" t="s">
        <v>128</v>
      </c>
      <c r="M57" s="602"/>
      <c r="N57" s="602"/>
      <c r="O57" s="602"/>
      <c r="P57" s="3" t="s">
        <v>9</v>
      </c>
      <c r="S57" s="437">
        <v>0</v>
      </c>
      <c r="T57" s="137"/>
      <c r="U57" s="437">
        <v>1</v>
      </c>
    </row>
    <row r="58" spans="1:22" ht="56.4" customHeight="1">
      <c r="A58" s="121"/>
      <c r="B58" s="46" t="s">
        <v>235</v>
      </c>
      <c r="C58" s="60" t="s">
        <v>236</v>
      </c>
      <c r="D58" s="18">
        <v>3.51</v>
      </c>
      <c r="E58" s="18"/>
      <c r="F58" s="18"/>
      <c r="G58" s="18"/>
      <c r="H58" s="18"/>
      <c r="I58" s="18" t="s">
        <v>64</v>
      </c>
      <c r="J58" s="517"/>
      <c r="K58" s="573" t="s">
        <v>128</v>
      </c>
      <c r="L58" s="602"/>
      <c r="M58" s="602"/>
      <c r="N58" s="602"/>
      <c r="O58" s="602"/>
      <c r="P58" s="3" t="s">
        <v>9</v>
      </c>
      <c r="S58" s="437">
        <v>1</v>
      </c>
      <c r="T58" s="137"/>
      <c r="U58" s="437">
        <v>0</v>
      </c>
    </row>
    <row r="59" spans="1:22" ht="75.599999999999994" customHeight="1">
      <c r="A59" s="121"/>
      <c r="B59" s="44" t="s">
        <v>276</v>
      </c>
      <c r="C59" s="60" t="s">
        <v>414</v>
      </c>
      <c r="D59" s="18" t="s">
        <v>78</v>
      </c>
      <c r="E59" s="18"/>
      <c r="F59" s="18"/>
      <c r="G59" s="126"/>
      <c r="H59" s="138">
        <v>30000</v>
      </c>
      <c r="I59" s="18" t="s">
        <v>620</v>
      </c>
      <c r="J59" s="517"/>
      <c r="K59" s="573" t="s">
        <v>128</v>
      </c>
      <c r="L59" s="602"/>
      <c r="M59" s="602"/>
      <c r="N59" s="602"/>
      <c r="O59" s="602"/>
      <c r="P59" s="118" t="s">
        <v>14</v>
      </c>
      <c r="S59" s="437">
        <v>1</v>
      </c>
      <c r="T59" s="137"/>
    </row>
    <row r="60" spans="1:22" ht="73.8">
      <c r="A60" s="7"/>
      <c r="B60" s="386" t="s">
        <v>277</v>
      </c>
      <c r="C60" s="3" t="s">
        <v>414</v>
      </c>
      <c r="D60" s="4" t="s">
        <v>78</v>
      </c>
      <c r="E60" s="4"/>
      <c r="F60" s="4"/>
      <c r="G60" s="131"/>
      <c r="H60" s="140">
        <v>25000</v>
      </c>
      <c r="I60" s="4" t="s">
        <v>64</v>
      </c>
      <c r="J60" s="517"/>
      <c r="K60" s="573" t="s">
        <v>128</v>
      </c>
      <c r="L60" s="603"/>
      <c r="M60" s="603"/>
      <c r="N60" s="603"/>
      <c r="O60" s="603"/>
      <c r="P60" s="118" t="s">
        <v>14</v>
      </c>
      <c r="S60" s="437">
        <v>1</v>
      </c>
      <c r="T60" s="137"/>
      <c r="U60" s="437">
        <v>0</v>
      </c>
    </row>
    <row r="61" spans="1:22" ht="87" customHeight="1">
      <c r="A61" s="121"/>
      <c r="B61" s="383" t="s">
        <v>506</v>
      </c>
      <c r="C61" s="139" t="s">
        <v>207</v>
      </c>
      <c r="D61" s="4" t="s">
        <v>38</v>
      </c>
      <c r="E61" s="4"/>
      <c r="F61" s="4"/>
      <c r="G61" s="131"/>
      <c r="H61" s="140">
        <v>80000</v>
      </c>
      <c r="I61" s="4" t="s">
        <v>65</v>
      </c>
      <c r="J61" s="517"/>
      <c r="K61" s="573" t="s">
        <v>128</v>
      </c>
      <c r="L61" s="603"/>
      <c r="M61" s="603"/>
      <c r="N61" s="603"/>
      <c r="O61" s="603"/>
      <c r="P61" s="3" t="s">
        <v>18</v>
      </c>
      <c r="S61" s="437">
        <v>1</v>
      </c>
      <c r="T61" s="137"/>
      <c r="U61" s="437">
        <v>0</v>
      </c>
    </row>
    <row r="62" spans="1:22" ht="79.2" customHeight="1">
      <c r="A62" s="7"/>
      <c r="B62" s="44" t="s">
        <v>141</v>
      </c>
      <c r="C62" s="60" t="s">
        <v>142</v>
      </c>
      <c r="D62" s="18" t="s">
        <v>35</v>
      </c>
      <c r="E62" s="18"/>
      <c r="F62" s="18"/>
      <c r="G62" s="138"/>
      <c r="H62" s="18"/>
      <c r="I62" s="18" t="s">
        <v>35</v>
      </c>
      <c r="J62" s="533"/>
      <c r="K62" s="602"/>
      <c r="L62" s="573" t="s">
        <v>128</v>
      </c>
      <c r="M62" s="602"/>
      <c r="N62" s="602"/>
      <c r="O62" s="602"/>
      <c r="P62" s="60" t="s">
        <v>39</v>
      </c>
      <c r="S62" s="437">
        <v>0</v>
      </c>
      <c r="T62" s="137">
        <f>SUM(S55:S62)</f>
        <v>5</v>
      </c>
      <c r="U62" s="437">
        <v>1</v>
      </c>
      <c r="V62" s="102">
        <f>SUM(U55:U62)</f>
        <v>3</v>
      </c>
    </row>
    <row r="63" spans="1:22">
      <c r="D63" s="102"/>
      <c r="I63" s="102"/>
      <c r="J63" s="109"/>
      <c r="K63" s="109"/>
      <c r="L63" s="109"/>
      <c r="M63" s="109"/>
      <c r="N63" s="109"/>
      <c r="O63" s="109"/>
      <c r="P63" s="102"/>
      <c r="T63" s="137"/>
    </row>
    <row r="64" spans="1:22">
      <c r="D64" s="102"/>
      <c r="I64" s="102"/>
      <c r="J64" s="109"/>
      <c r="K64" s="109"/>
      <c r="L64" s="109"/>
      <c r="M64" s="109"/>
      <c r="N64" s="109"/>
      <c r="O64" s="109"/>
      <c r="P64" s="102"/>
      <c r="T64" s="141"/>
      <c r="V64" s="129"/>
    </row>
    <row r="65" spans="10:22">
      <c r="J65" s="154"/>
      <c r="K65" s="109"/>
      <c r="L65" s="109"/>
      <c r="M65" s="109"/>
      <c r="N65" s="109"/>
      <c r="O65" s="109"/>
    </row>
    <row r="66" spans="10:22">
      <c r="J66" s="154"/>
      <c r="K66" s="109"/>
      <c r="L66" s="109"/>
      <c r="M66" s="109"/>
      <c r="N66" s="109"/>
      <c r="O66" s="109"/>
      <c r="S66" s="437">
        <f>SUM(S12:S64)</f>
        <v>30</v>
      </c>
      <c r="V66" s="102">
        <f>SUM(V12:V64)</f>
        <v>12</v>
      </c>
    </row>
    <row r="67" spans="10:22">
      <c r="J67" s="154"/>
      <c r="K67" s="109"/>
      <c r="L67" s="109"/>
      <c r="M67" s="109"/>
      <c r="N67" s="109"/>
      <c r="O67" s="109"/>
    </row>
    <row r="68" spans="10:22">
      <c r="J68" s="154"/>
      <c r="K68" s="109"/>
      <c r="L68" s="109"/>
      <c r="M68" s="109"/>
      <c r="N68" s="109"/>
      <c r="O68" s="109"/>
    </row>
    <row r="69" spans="10:22">
      <c r="J69" s="154"/>
      <c r="K69" s="109"/>
      <c r="L69" s="109"/>
      <c r="M69" s="109"/>
      <c r="N69" s="109"/>
      <c r="O69" s="109"/>
    </row>
    <row r="70" spans="10:22">
      <c r="J70" s="154"/>
      <c r="K70" s="109"/>
      <c r="L70" s="109"/>
      <c r="M70" s="109"/>
      <c r="N70" s="109"/>
      <c r="O70" s="109"/>
    </row>
    <row r="71" spans="10:22">
      <c r="J71" s="154"/>
      <c r="K71" s="109"/>
      <c r="L71" s="109"/>
      <c r="M71" s="109"/>
      <c r="N71" s="109"/>
      <c r="O71" s="109"/>
    </row>
    <row r="72" spans="10:22">
      <c r="J72" s="154"/>
      <c r="K72" s="109"/>
      <c r="L72" s="109"/>
      <c r="M72" s="109"/>
      <c r="N72" s="109"/>
      <c r="O72" s="109"/>
    </row>
    <row r="73" spans="10:22">
      <c r="J73" s="154"/>
      <c r="K73" s="109"/>
      <c r="L73" s="109"/>
      <c r="M73" s="109"/>
      <c r="N73" s="109"/>
      <c r="O73" s="109"/>
    </row>
    <row r="74" spans="10:22">
      <c r="J74" s="154"/>
      <c r="K74" s="109"/>
      <c r="L74" s="109"/>
      <c r="M74" s="109"/>
      <c r="N74" s="109"/>
      <c r="O74" s="109"/>
    </row>
    <row r="75" spans="10:22">
      <c r="J75" s="154"/>
      <c r="K75" s="109"/>
      <c r="L75" s="109"/>
      <c r="M75" s="109"/>
      <c r="N75" s="109"/>
      <c r="O75" s="109"/>
    </row>
    <row r="76" spans="10:22">
      <c r="J76" s="154"/>
      <c r="K76" s="109"/>
      <c r="L76" s="109"/>
      <c r="M76" s="109"/>
      <c r="N76" s="109"/>
      <c r="O76" s="109"/>
    </row>
    <row r="77" spans="10:22">
      <c r="J77" s="154"/>
      <c r="K77" s="109"/>
      <c r="L77" s="109"/>
      <c r="M77" s="109"/>
      <c r="N77" s="109"/>
      <c r="O77" s="109"/>
    </row>
    <row r="78" spans="10:22">
      <c r="J78" s="154"/>
      <c r="K78" s="109"/>
      <c r="L78" s="109"/>
      <c r="M78" s="109"/>
      <c r="N78" s="109"/>
      <c r="O78" s="109"/>
    </row>
    <row r="79" spans="10:22">
      <c r="J79" s="154"/>
      <c r="K79" s="109"/>
      <c r="L79" s="109"/>
      <c r="M79" s="109"/>
      <c r="N79" s="109"/>
      <c r="O79" s="109"/>
    </row>
    <row r="80" spans="10:22">
      <c r="J80" s="154"/>
      <c r="K80" s="109"/>
      <c r="L80" s="109"/>
      <c r="M80" s="109"/>
      <c r="N80" s="109"/>
      <c r="O80" s="109"/>
    </row>
    <row r="81" spans="10:15">
      <c r="J81" s="154"/>
      <c r="K81" s="109"/>
      <c r="L81" s="109"/>
      <c r="M81" s="109"/>
      <c r="N81" s="109"/>
      <c r="O81" s="109"/>
    </row>
    <row r="82" spans="10:15">
      <c r="J82" s="154"/>
      <c r="K82" s="109"/>
      <c r="L82" s="109"/>
      <c r="M82" s="109"/>
      <c r="N82" s="109"/>
      <c r="O82" s="109"/>
    </row>
    <row r="83" spans="10:15">
      <c r="J83" s="154"/>
      <c r="K83" s="109"/>
      <c r="L83" s="109"/>
      <c r="M83" s="109"/>
      <c r="N83" s="109"/>
      <c r="O83" s="109"/>
    </row>
    <row r="84" spans="10:15">
      <c r="J84" s="154"/>
      <c r="K84" s="109"/>
      <c r="L84" s="109"/>
      <c r="M84" s="109"/>
      <c r="N84" s="109"/>
      <c r="O84" s="109"/>
    </row>
    <row r="85" spans="10:15">
      <c r="J85" s="154"/>
      <c r="K85" s="109"/>
      <c r="L85" s="109"/>
      <c r="M85" s="109"/>
      <c r="N85" s="109"/>
      <c r="O85" s="109"/>
    </row>
    <row r="86" spans="10:15">
      <c r="J86" s="154"/>
      <c r="K86" s="109"/>
      <c r="L86" s="109"/>
      <c r="M86" s="109"/>
      <c r="N86" s="109"/>
      <c r="O86" s="109"/>
    </row>
    <row r="87" spans="10:15">
      <c r="J87" s="154"/>
      <c r="K87" s="109"/>
      <c r="L87" s="109"/>
      <c r="M87" s="109"/>
      <c r="N87" s="109"/>
      <c r="O87" s="109"/>
    </row>
    <row r="88" spans="10:15">
      <c r="J88" s="154"/>
      <c r="K88" s="109"/>
      <c r="L88" s="109"/>
      <c r="M88" s="109"/>
      <c r="N88" s="109"/>
      <c r="O88" s="109"/>
    </row>
    <row r="89" spans="10:15">
      <c r="J89" s="154"/>
      <c r="K89" s="109"/>
      <c r="L89" s="109"/>
      <c r="M89" s="109"/>
      <c r="N89" s="109"/>
      <c r="O89" s="109"/>
    </row>
    <row r="90" spans="10:15">
      <c r="J90" s="154"/>
      <c r="K90" s="109"/>
      <c r="L90" s="109"/>
      <c r="M90" s="109"/>
      <c r="N90" s="109"/>
      <c r="O90" s="109"/>
    </row>
    <row r="91" spans="10:15">
      <c r="J91" s="154"/>
      <c r="K91" s="109"/>
      <c r="L91" s="109"/>
      <c r="M91" s="109"/>
      <c r="N91" s="109"/>
      <c r="O91" s="109"/>
    </row>
    <row r="92" spans="10:15">
      <c r="J92" s="154"/>
      <c r="K92" s="109"/>
      <c r="L92" s="109"/>
      <c r="M92" s="109"/>
      <c r="N92" s="109"/>
      <c r="O92" s="109"/>
    </row>
    <row r="93" spans="10:15">
      <c r="J93" s="154"/>
      <c r="K93" s="109"/>
      <c r="L93" s="109"/>
      <c r="M93" s="109"/>
      <c r="N93" s="109"/>
      <c r="O93" s="109"/>
    </row>
    <row r="94" spans="10:15">
      <c r="J94" s="154"/>
      <c r="K94" s="109"/>
      <c r="L94" s="109"/>
      <c r="M94" s="109"/>
      <c r="N94" s="109"/>
      <c r="O94" s="109"/>
    </row>
    <row r="95" spans="10:15">
      <c r="J95" s="154"/>
      <c r="K95" s="109"/>
      <c r="L95" s="109"/>
      <c r="M95" s="109"/>
      <c r="N95" s="109"/>
      <c r="O95" s="109"/>
    </row>
    <row r="96" spans="10:15">
      <c r="J96" s="154"/>
      <c r="K96" s="109"/>
      <c r="L96" s="109"/>
      <c r="M96" s="109"/>
      <c r="N96" s="109"/>
      <c r="O96" s="109"/>
    </row>
    <row r="97" spans="10:15">
      <c r="J97" s="154"/>
      <c r="K97" s="109"/>
      <c r="L97" s="109"/>
      <c r="M97" s="109"/>
      <c r="N97" s="109"/>
      <c r="O97" s="109"/>
    </row>
    <row r="98" spans="10:15">
      <c r="J98" s="154"/>
      <c r="K98" s="109"/>
      <c r="L98" s="109"/>
      <c r="M98" s="109"/>
      <c r="N98" s="109"/>
      <c r="O98" s="109"/>
    </row>
    <row r="99" spans="10:15">
      <c r="J99" s="154"/>
      <c r="K99" s="109"/>
      <c r="L99" s="109"/>
      <c r="M99" s="109"/>
      <c r="N99" s="109"/>
      <c r="O99" s="109"/>
    </row>
    <row r="100" spans="10:15">
      <c r="J100" s="154"/>
      <c r="K100" s="109"/>
      <c r="L100" s="109"/>
      <c r="M100" s="109"/>
      <c r="N100" s="109"/>
      <c r="O100" s="109"/>
    </row>
    <row r="101" spans="10:15">
      <c r="J101" s="154"/>
      <c r="K101" s="109"/>
      <c r="L101" s="109"/>
      <c r="M101" s="109"/>
      <c r="N101" s="109"/>
      <c r="O101" s="109"/>
    </row>
    <row r="102" spans="10:15">
      <c r="J102" s="154"/>
      <c r="K102" s="109"/>
      <c r="L102" s="109"/>
      <c r="M102" s="109"/>
      <c r="N102" s="109"/>
      <c r="O102" s="109"/>
    </row>
    <row r="103" spans="10:15">
      <c r="J103" s="154"/>
      <c r="K103" s="109"/>
      <c r="L103" s="109"/>
      <c r="M103" s="109"/>
      <c r="N103" s="109"/>
      <c r="O103" s="109"/>
    </row>
  </sheetData>
  <autoFilter ref="A9:P62">
    <filterColumn colId="0" showButton="0"/>
    <filterColumn colId="1" showButton="0"/>
  </autoFilter>
  <mergeCells count="23">
    <mergeCell ref="P51:P52"/>
    <mergeCell ref="L7:L8"/>
    <mergeCell ref="E6:H6"/>
    <mergeCell ref="I6:I8"/>
    <mergeCell ref="K6:M6"/>
    <mergeCell ref="N6:O7"/>
    <mergeCell ref="J6:J8"/>
    <mergeCell ref="P49:P50"/>
    <mergeCell ref="P6:P8"/>
    <mergeCell ref="D6:D8"/>
    <mergeCell ref="A53:C53"/>
    <mergeCell ref="A11:B11"/>
    <mergeCell ref="A33:B33"/>
    <mergeCell ref="I23:I24"/>
    <mergeCell ref="B49:O49"/>
    <mergeCell ref="A9:C9"/>
    <mergeCell ref="A6:A8"/>
    <mergeCell ref="B6:B8"/>
    <mergeCell ref="C6:C8"/>
    <mergeCell ref="E7:F7"/>
    <mergeCell ref="G7:H7"/>
    <mergeCell ref="M7:M8"/>
    <mergeCell ref="K7:K8"/>
  </mergeCells>
  <pageMargins left="0.86614173228346458" right="0" top="0.19685039370078741" bottom="0.11811023622047245" header="0.31496062992125984" footer="7.874015748031496E-2"/>
  <pageSetup paperSize="9" scale="75" orientation="landscape" useFirstPageNumber="1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N20:O22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ปก</vt:lpstr>
      <vt:lpstr>สาร</vt:lpstr>
      <vt:lpstr>คำนำ</vt:lpstr>
      <vt:lpstr>วัตถุประสงค์ (2)</vt:lpstr>
      <vt:lpstr>ตาราง</vt:lpstr>
      <vt:lpstr>Sheet2</vt:lpstr>
      <vt:lpstr>3</vt:lpstr>
      <vt:lpstr>4</vt:lpstr>
      <vt:lpstr>(แบบฟอร์ม) ยุทธ 3</vt:lpstr>
      <vt:lpstr>(แบบฟอร์ม) ยุทธ 3 (2)</vt:lpstr>
      <vt:lpstr>(แบบฟอร์ม) ยุทธ 4</vt:lpstr>
      <vt:lpstr>(แบบฟอร์ม) ยุทธ 4 (2)</vt:lpstr>
      <vt:lpstr>Sheet1</vt:lpstr>
      <vt:lpstr>ย4</vt:lpstr>
      <vt:lpstr>ย3</vt:lpstr>
      <vt:lpstr>'(แบบฟอร์ม) ยุทธ 3'!Print_Area</vt:lpstr>
      <vt:lpstr>'(แบบฟอร์ม) ยุทธ 3 (2)'!Print_Area</vt:lpstr>
      <vt:lpstr>'(แบบฟอร์ม) ยุทธ 4'!Print_Area</vt:lpstr>
      <vt:lpstr>'(แบบฟอร์ม) ยุทธ 4 (2)'!Print_Area</vt:lpstr>
      <vt:lpstr>Sheet1!Print_Area</vt:lpstr>
      <vt:lpstr>คำนำ!Print_Area</vt:lpstr>
      <vt:lpstr>ตาราง!Print_Area</vt:lpstr>
      <vt:lpstr>'วัตถุประสงค์ (2)'!Print_Area</vt:lpstr>
      <vt:lpstr>สาร!Print_Area</vt:lpstr>
      <vt:lpstr>'(แบบฟอร์ม) ยุทธ 3'!Print_Titles</vt:lpstr>
      <vt:lpstr>'(แบบฟอร์ม) ยุทธ 3 (2)'!Print_Titles</vt:lpstr>
      <vt:lpstr>'(แบบฟอร์ม) ยุทธ 4'!Print_Titles</vt:lpstr>
      <vt:lpstr>'(แบบฟอร์ม) ยุทธ 4 (2)'!Print_Titles</vt:lpstr>
      <vt:lpstr>ตาราง!Print_Titles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2018-01-03T03:26:33Z</cp:lastPrinted>
  <dcterms:created xsi:type="dcterms:W3CDTF">2014-07-08T07:39:56Z</dcterms:created>
  <dcterms:modified xsi:type="dcterms:W3CDTF">2018-01-03T03:45:21Z</dcterms:modified>
</cp:coreProperties>
</file>